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Лист1!$A$1:$R$629</definedName>
  </definedNames>
  <calcPr calcId="145621"/>
</workbook>
</file>

<file path=xl/calcChain.xml><?xml version="1.0" encoding="utf-8"?>
<calcChain xmlns="http://schemas.openxmlformats.org/spreadsheetml/2006/main">
  <c r="M251" i="1" l="1"/>
  <c r="N251" i="1" s="1"/>
  <c r="O251" i="1" s="1"/>
  <c r="P251" i="1" s="1"/>
  <c r="R251" i="1" s="1"/>
  <c r="S251" i="1" s="1"/>
  <c r="T251" i="1" s="1"/>
  <c r="J251" i="1" s="1"/>
  <c r="M198" i="1"/>
  <c r="N198" i="1" s="1"/>
  <c r="O198" i="1" s="1"/>
  <c r="P198" i="1" s="1"/>
  <c r="R198" i="1" s="1"/>
  <c r="S198" i="1" s="1"/>
  <c r="T198" i="1" s="1"/>
  <c r="J198" i="1" s="1"/>
  <c r="M271" i="1" l="1"/>
  <c r="N271" i="1" s="1"/>
  <c r="O271" i="1" s="1"/>
  <c r="P271" i="1" s="1"/>
  <c r="R271" i="1" s="1"/>
  <c r="S271" i="1" s="1"/>
  <c r="T271" i="1" s="1"/>
  <c r="J271" i="1" s="1"/>
  <c r="M509" i="1" l="1"/>
  <c r="N509" i="1" s="1"/>
  <c r="O509" i="1" s="1"/>
  <c r="P509" i="1" s="1"/>
  <c r="R509" i="1" s="1"/>
  <c r="S509" i="1" s="1"/>
  <c r="T509" i="1" s="1"/>
  <c r="J509" i="1" s="1"/>
  <c r="M552" i="1" l="1"/>
  <c r="N552" i="1" s="1"/>
  <c r="O552" i="1" s="1"/>
  <c r="P552" i="1" s="1"/>
  <c r="R552" i="1" s="1"/>
  <c r="S552" i="1" s="1"/>
  <c r="T552" i="1" s="1"/>
  <c r="J552" i="1" s="1"/>
  <c r="M553" i="1"/>
  <c r="N553" i="1" s="1"/>
  <c r="O553" i="1" s="1"/>
  <c r="P553" i="1" s="1"/>
  <c r="R553" i="1" s="1"/>
  <c r="S553" i="1" s="1"/>
  <c r="T553" i="1" s="1"/>
  <c r="J553" i="1" s="1"/>
  <c r="M493" i="1" l="1"/>
  <c r="N493" i="1" s="1"/>
  <c r="O493" i="1" s="1"/>
  <c r="P493" i="1" s="1"/>
  <c r="R493" i="1" s="1"/>
  <c r="S493" i="1" s="1"/>
  <c r="T493" i="1" s="1"/>
  <c r="J493" i="1" s="1"/>
  <c r="M491" i="1"/>
  <c r="N491" i="1" s="1"/>
  <c r="O491" i="1" s="1"/>
  <c r="P491" i="1" s="1"/>
  <c r="R491" i="1" s="1"/>
  <c r="S491" i="1" s="1"/>
  <c r="T491" i="1" s="1"/>
  <c r="J491" i="1" s="1"/>
  <c r="M492" i="1"/>
  <c r="N492" i="1" s="1"/>
  <c r="O492" i="1" s="1"/>
  <c r="P492" i="1" s="1"/>
  <c r="R492" i="1" s="1"/>
  <c r="S492" i="1" s="1"/>
  <c r="T492" i="1" s="1"/>
  <c r="J492" i="1" s="1"/>
  <c r="M476" i="1"/>
  <c r="N476" i="1" s="1"/>
  <c r="O476" i="1" s="1"/>
  <c r="P476" i="1" s="1"/>
  <c r="R476" i="1" s="1"/>
  <c r="S476" i="1" s="1"/>
  <c r="T476" i="1" s="1"/>
  <c r="J476" i="1" s="1"/>
  <c r="M438" i="1"/>
  <c r="N438" i="1" s="1"/>
  <c r="O438" i="1" s="1"/>
  <c r="P438" i="1" s="1"/>
  <c r="R438" i="1" s="1"/>
  <c r="S438" i="1" s="1"/>
  <c r="T438" i="1" s="1"/>
  <c r="J438" i="1" s="1"/>
  <c r="M437" i="1"/>
  <c r="N437" i="1" s="1"/>
  <c r="O437" i="1" s="1"/>
  <c r="P437" i="1" s="1"/>
  <c r="R437" i="1" s="1"/>
  <c r="S437" i="1" s="1"/>
  <c r="T437" i="1" s="1"/>
  <c r="J437" i="1" s="1"/>
  <c r="M423" i="1"/>
  <c r="N423" i="1" s="1"/>
  <c r="O423" i="1" s="1"/>
  <c r="P423" i="1" s="1"/>
  <c r="R423" i="1" s="1"/>
  <c r="S423" i="1" s="1"/>
  <c r="T423" i="1" s="1"/>
  <c r="J423" i="1" s="1"/>
  <c r="M422" i="1"/>
  <c r="N422" i="1" s="1"/>
  <c r="O422" i="1" s="1"/>
  <c r="P422" i="1" s="1"/>
  <c r="R422" i="1" s="1"/>
  <c r="S422" i="1" s="1"/>
  <c r="T422" i="1" s="1"/>
  <c r="J422" i="1" s="1"/>
  <c r="M421" i="1"/>
  <c r="N421" i="1" s="1"/>
  <c r="O421" i="1" s="1"/>
  <c r="P421" i="1" s="1"/>
  <c r="R421" i="1" s="1"/>
  <c r="S421" i="1" s="1"/>
  <c r="T421" i="1" s="1"/>
  <c r="J421" i="1" s="1"/>
  <c r="M415" i="1"/>
  <c r="N415" i="1" s="1"/>
  <c r="O415" i="1" s="1"/>
  <c r="P415" i="1" s="1"/>
  <c r="R415" i="1" s="1"/>
  <c r="S415" i="1" s="1"/>
  <c r="T415" i="1" s="1"/>
  <c r="J415" i="1" s="1"/>
  <c r="M419" i="1"/>
  <c r="N419" i="1" s="1"/>
  <c r="O419" i="1" s="1"/>
  <c r="P419" i="1" s="1"/>
  <c r="R419" i="1" s="1"/>
  <c r="S419" i="1" s="1"/>
  <c r="T419" i="1" s="1"/>
  <c r="J419" i="1" s="1"/>
  <c r="M418" i="1"/>
  <c r="N418" i="1" s="1"/>
  <c r="O418" i="1" s="1"/>
  <c r="P418" i="1" s="1"/>
  <c r="R418" i="1" s="1"/>
  <c r="S418" i="1" s="1"/>
  <c r="T418" i="1" s="1"/>
  <c r="J418" i="1" s="1"/>
  <c r="M417" i="1"/>
  <c r="N417" i="1" s="1"/>
  <c r="O417" i="1" s="1"/>
  <c r="P417" i="1" s="1"/>
  <c r="R417" i="1" s="1"/>
  <c r="S417" i="1" s="1"/>
  <c r="T417" i="1" s="1"/>
  <c r="J417" i="1" s="1"/>
  <c r="M362" i="1"/>
  <c r="N362" i="1" s="1"/>
  <c r="O362" i="1" s="1"/>
  <c r="P362" i="1" s="1"/>
  <c r="R362" i="1" s="1"/>
  <c r="S362" i="1" s="1"/>
  <c r="T362" i="1" s="1"/>
  <c r="J362" i="1" s="1"/>
  <c r="M363" i="1"/>
  <c r="N363" i="1" s="1"/>
  <c r="O363" i="1" s="1"/>
  <c r="P363" i="1" s="1"/>
  <c r="R363" i="1" s="1"/>
  <c r="S363" i="1" s="1"/>
  <c r="T363" i="1" s="1"/>
  <c r="J363" i="1" s="1"/>
  <c r="M364" i="1"/>
  <c r="N364" i="1" s="1"/>
  <c r="O364" i="1" s="1"/>
  <c r="P364" i="1" s="1"/>
  <c r="R364" i="1" s="1"/>
  <c r="S364" i="1" s="1"/>
  <c r="T364" i="1" s="1"/>
  <c r="J364" i="1" s="1"/>
  <c r="M365" i="1"/>
  <c r="N365" i="1" s="1"/>
  <c r="O365" i="1" s="1"/>
  <c r="P365" i="1" s="1"/>
  <c r="R365" i="1" s="1"/>
  <c r="S365" i="1" s="1"/>
  <c r="T365" i="1" s="1"/>
  <c r="J365" i="1" s="1"/>
  <c r="M366" i="1"/>
  <c r="N366" i="1" s="1"/>
  <c r="O366" i="1" s="1"/>
  <c r="P366" i="1" s="1"/>
  <c r="R366" i="1" s="1"/>
  <c r="S366" i="1" s="1"/>
  <c r="T366" i="1" s="1"/>
  <c r="J366" i="1" s="1"/>
  <c r="M367" i="1"/>
  <c r="N367" i="1" s="1"/>
  <c r="O367" i="1" s="1"/>
  <c r="P367" i="1" s="1"/>
  <c r="R367" i="1" s="1"/>
  <c r="S367" i="1" s="1"/>
  <c r="T367" i="1" s="1"/>
  <c r="J367" i="1" s="1"/>
  <c r="M368" i="1"/>
  <c r="N368" i="1" s="1"/>
  <c r="O368" i="1" s="1"/>
  <c r="P368" i="1" s="1"/>
  <c r="R368" i="1" s="1"/>
  <c r="S368" i="1" s="1"/>
  <c r="T368" i="1" s="1"/>
  <c r="J368" i="1" s="1"/>
  <c r="M369" i="1"/>
  <c r="N369" i="1" s="1"/>
  <c r="O369" i="1" s="1"/>
  <c r="P369" i="1" s="1"/>
  <c r="R369" i="1" s="1"/>
  <c r="S369" i="1" s="1"/>
  <c r="T369" i="1" s="1"/>
  <c r="J369" i="1" s="1"/>
  <c r="M370" i="1"/>
  <c r="N370" i="1" s="1"/>
  <c r="O370" i="1" s="1"/>
  <c r="P370" i="1" s="1"/>
  <c r="R370" i="1" s="1"/>
  <c r="S370" i="1" s="1"/>
  <c r="T370" i="1" s="1"/>
  <c r="J370" i="1" s="1"/>
  <c r="M371" i="1"/>
  <c r="N371" i="1" s="1"/>
  <c r="O371" i="1" s="1"/>
  <c r="P371" i="1" s="1"/>
  <c r="R371" i="1" s="1"/>
  <c r="S371" i="1" s="1"/>
  <c r="T371" i="1" s="1"/>
  <c r="J371" i="1" s="1"/>
  <c r="M333" i="1"/>
  <c r="N333" i="1" s="1"/>
  <c r="O333" i="1" s="1"/>
  <c r="P333" i="1" s="1"/>
  <c r="R333" i="1" s="1"/>
  <c r="S333" i="1" s="1"/>
  <c r="T333" i="1" s="1"/>
  <c r="J333" i="1" s="1"/>
  <c r="M285" i="1" l="1"/>
  <c r="N285" i="1" s="1"/>
  <c r="O285" i="1" s="1"/>
  <c r="P285" i="1" s="1"/>
  <c r="R285" i="1" s="1"/>
  <c r="S285" i="1" s="1"/>
  <c r="T285" i="1" s="1"/>
  <c r="J285" i="1" s="1"/>
  <c r="M280" i="1"/>
  <c r="N280" i="1" s="1"/>
  <c r="O280" i="1" s="1"/>
  <c r="P280" i="1" s="1"/>
  <c r="R280" i="1" s="1"/>
  <c r="S280" i="1" s="1"/>
  <c r="T280" i="1" s="1"/>
  <c r="J280" i="1" s="1"/>
  <c r="M281" i="1"/>
  <c r="N281" i="1" s="1"/>
  <c r="O281" i="1" s="1"/>
  <c r="P281" i="1" s="1"/>
  <c r="R281" i="1" s="1"/>
  <c r="S281" i="1" s="1"/>
  <c r="T281" i="1" s="1"/>
  <c r="J281" i="1" s="1"/>
  <c r="M282" i="1"/>
  <c r="N282" i="1" s="1"/>
  <c r="O282" i="1" s="1"/>
  <c r="P282" i="1" s="1"/>
  <c r="R282" i="1" s="1"/>
  <c r="S282" i="1" s="1"/>
  <c r="T282" i="1" s="1"/>
  <c r="J282" i="1" s="1"/>
  <c r="M283" i="1"/>
  <c r="N283" i="1" s="1"/>
  <c r="O283" i="1" s="1"/>
  <c r="P283" i="1" s="1"/>
  <c r="R283" i="1" s="1"/>
  <c r="S283" i="1" s="1"/>
  <c r="T283" i="1" s="1"/>
  <c r="J283" i="1" s="1"/>
  <c r="M284" i="1"/>
  <c r="N284" i="1" s="1"/>
  <c r="O284" i="1" s="1"/>
  <c r="P284" i="1" s="1"/>
  <c r="R284" i="1" s="1"/>
  <c r="S284" i="1" s="1"/>
  <c r="T284" i="1" s="1"/>
  <c r="J284" i="1" s="1"/>
  <c r="M279" i="1"/>
  <c r="N279" i="1" s="1"/>
  <c r="O279" i="1" s="1"/>
  <c r="P279" i="1" s="1"/>
  <c r="R279" i="1" s="1"/>
  <c r="S279" i="1" s="1"/>
  <c r="T279" i="1" s="1"/>
  <c r="J279" i="1" s="1"/>
  <c r="M211" i="1"/>
  <c r="N211" i="1" s="1"/>
  <c r="O211" i="1" s="1"/>
  <c r="P211" i="1" s="1"/>
  <c r="R211" i="1" s="1"/>
  <c r="S211" i="1" s="1"/>
  <c r="T211" i="1" s="1"/>
  <c r="J211" i="1" s="1"/>
  <c r="M210" i="1"/>
  <c r="N210" i="1" s="1"/>
  <c r="O210" i="1" s="1"/>
  <c r="P210" i="1" s="1"/>
  <c r="R210" i="1" s="1"/>
  <c r="S210" i="1" s="1"/>
  <c r="T210" i="1" s="1"/>
  <c r="J210" i="1" s="1"/>
  <c r="M209" i="1"/>
  <c r="N209" i="1" s="1"/>
  <c r="O209" i="1" s="1"/>
  <c r="P209" i="1" s="1"/>
  <c r="R209" i="1" s="1"/>
  <c r="S209" i="1" s="1"/>
  <c r="T209" i="1" s="1"/>
  <c r="J209" i="1" s="1"/>
  <c r="M200" i="1"/>
  <c r="N200" i="1" s="1"/>
  <c r="O200" i="1" s="1"/>
  <c r="P200" i="1" s="1"/>
  <c r="R200" i="1" s="1"/>
  <c r="S200" i="1" s="1"/>
  <c r="T200" i="1" s="1"/>
  <c r="J200" i="1" s="1"/>
  <c r="M201" i="1"/>
  <c r="N201" i="1" s="1"/>
  <c r="O201" i="1" s="1"/>
  <c r="P201" i="1" s="1"/>
  <c r="R201" i="1" s="1"/>
  <c r="S201" i="1" s="1"/>
  <c r="T201" i="1" s="1"/>
  <c r="J201" i="1" s="1"/>
  <c r="M202" i="1"/>
  <c r="N202" i="1" s="1"/>
  <c r="O202" i="1" s="1"/>
  <c r="P202" i="1" s="1"/>
  <c r="R202" i="1" s="1"/>
  <c r="S202" i="1" s="1"/>
  <c r="T202" i="1" s="1"/>
  <c r="J202" i="1" s="1"/>
  <c r="M203" i="1"/>
  <c r="N203" i="1" s="1"/>
  <c r="O203" i="1" s="1"/>
  <c r="P203" i="1" s="1"/>
  <c r="R203" i="1" s="1"/>
  <c r="S203" i="1" s="1"/>
  <c r="T203" i="1" s="1"/>
  <c r="J203" i="1" s="1"/>
  <c r="M204" i="1"/>
  <c r="N204" i="1" s="1"/>
  <c r="O204" i="1" s="1"/>
  <c r="P204" i="1" s="1"/>
  <c r="R204" i="1" s="1"/>
  <c r="S204" i="1" s="1"/>
  <c r="T204" i="1" s="1"/>
  <c r="J204" i="1" s="1"/>
  <c r="M212" i="1"/>
  <c r="N212" i="1" s="1"/>
  <c r="O212" i="1" s="1"/>
  <c r="P212" i="1" s="1"/>
  <c r="R212" i="1" s="1"/>
  <c r="S212" i="1" s="1"/>
  <c r="T212" i="1" s="1"/>
  <c r="J212" i="1" s="1"/>
  <c r="M208" i="1"/>
  <c r="N208" i="1" s="1"/>
  <c r="O208" i="1" s="1"/>
  <c r="P208" i="1" s="1"/>
  <c r="R208" i="1" s="1"/>
  <c r="S208" i="1" s="1"/>
  <c r="T208" i="1" s="1"/>
  <c r="J208" i="1" s="1"/>
  <c r="M207" i="1"/>
  <c r="N207" i="1" s="1"/>
  <c r="O207" i="1" s="1"/>
  <c r="P207" i="1" s="1"/>
  <c r="R207" i="1" s="1"/>
  <c r="S207" i="1" s="1"/>
  <c r="T207" i="1" s="1"/>
  <c r="J207" i="1" s="1"/>
  <c r="M206" i="1"/>
  <c r="N206" i="1" s="1"/>
  <c r="O206" i="1" s="1"/>
  <c r="P206" i="1" s="1"/>
  <c r="R206" i="1" s="1"/>
  <c r="S206" i="1" s="1"/>
  <c r="T206" i="1" s="1"/>
  <c r="J206" i="1" s="1"/>
  <c r="M205" i="1"/>
  <c r="N205" i="1" s="1"/>
  <c r="O205" i="1" s="1"/>
  <c r="P205" i="1" s="1"/>
  <c r="R205" i="1" s="1"/>
  <c r="S205" i="1" s="1"/>
  <c r="T205" i="1" s="1"/>
  <c r="J205" i="1" s="1"/>
  <c r="M624" i="1"/>
  <c r="N624" i="1" s="1"/>
  <c r="O624" i="1" s="1"/>
  <c r="P624" i="1" s="1"/>
  <c r="R624" i="1" s="1"/>
  <c r="S624" i="1" s="1"/>
  <c r="T624" i="1" s="1"/>
  <c r="J624" i="1" s="1"/>
  <c r="M625" i="1"/>
  <c r="N625" i="1" s="1"/>
  <c r="O625" i="1" s="1"/>
  <c r="P625" i="1" s="1"/>
  <c r="R625" i="1" s="1"/>
  <c r="S625" i="1" s="1"/>
  <c r="T625" i="1" s="1"/>
  <c r="J625" i="1" s="1"/>
  <c r="M627" i="1"/>
  <c r="N627" i="1" s="1"/>
  <c r="O627" i="1" s="1"/>
  <c r="P627" i="1" s="1"/>
  <c r="R627" i="1" s="1"/>
  <c r="S627" i="1" s="1"/>
  <c r="T627" i="1" s="1"/>
  <c r="J627" i="1" s="1"/>
  <c r="M628" i="1"/>
  <c r="N628" i="1" s="1"/>
  <c r="O628" i="1" s="1"/>
  <c r="P628" i="1" s="1"/>
  <c r="R628" i="1" s="1"/>
  <c r="S628" i="1" s="1"/>
  <c r="T628" i="1" s="1"/>
  <c r="J628" i="1" s="1"/>
  <c r="M629" i="1"/>
  <c r="N629" i="1" s="1"/>
  <c r="O629" i="1" s="1"/>
  <c r="P629" i="1" s="1"/>
  <c r="R629" i="1" s="1"/>
  <c r="S629" i="1" s="1"/>
  <c r="T629" i="1" s="1"/>
  <c r="J629" i="1" s="1"/>
  <c r="M278" i="1" l="1"/>
  <c r="N278" i="1" s="1"/>
  <c r="O278" i="1" s="1"/>
  <c r="P278" i="1" s="1"/>
  <c r="R278" i="1" s="1"/>
  <c r="S278" i="1" s="1"/>
  <c r="T278" i="1" s="1"/>
  <c r="M275" i="1"/>
  <c r="N275" i="1" s="1"/>
  <c r="O275" i="1" s="1"/>
  <c r="P275" i="1" s="1"/>
  <c r="R275" i="1" s="1"/>
  <c r="S275" i="1" s="1"/>
  <c r="T275" i="1" s="1"/>
  <c r="M270" i="1"/>
  <c r="N270" i="1" s="1"/>
  <c r="O270" i="1" s="1"/>
  <c r="P270" i="1" s="1"/>
  <c r="R270" i="1" s="1"/>
  <c r="S270" i="1" s="1"/>
  <c r="T270" i="1" s="1"/>
  <c r="M267" i="1"/>
  <c r="N267" i="1" s="1"/>
  <c r="O267" i="1" s="1"/>
  <c r="P267" i="1" s="1"/>
  <c r="R267" i="1" s="1"/>
  <c r="S267" i="1" s="1"/>
  <c r="T267" i="1" s="1"/>
  <c r="J267" i="1" s="1"/>
  <c r="M272" i="1"/>
  <c r="N272" i="1" s="1"/>
  <c r="O272" i="1" s="1"/>
  <c r="M273" i="1"/>
  <c r="N273" i="1" s="1"/>
  <c r="O273" i="1" s="1"/>
  <c r="M274" i="1"/>
  <c r="N274" i="1" s="1"/>
  <c r="O274" i="1" s="1"/>
  <c r="M276" i="1"/>
  <c r="N276" i="1" s="1"/>
  <c r="O276" i="1" s="1"/>
  <c r="M277" i="1"/>
  <c r="N277" i="1" s="1"/>
  <c r="O277" i="1" s="1"/>
  <c r="M260" i="1"/>
  <c r="N260" i="1" s="1"/>
  <c r="O260" i="1" s="1"/>
  <c r="P260" i="1" s="1"/>
  <c r="R260" i="1" s="1"/>
  <c r="S260" i="1" s="1"/>
  <c r="T260" i="1" s="1"/>
  <c r="J260" i="1" s="1"/>
  <c r="M247" i="1"/>
  <c r="N247" i="1" s="1"/>
  <c r="O247" i="1" s="1"/>
  <c r="P247" i="1" s="1"/>
  <c r="R247" i="1" s="1"/>
  <c r="S247" i="1" s="1"/>
  <c r="T247" i="1" s="1"/>
  <c r="J247" i="1" s="1"/>
  <c r="M246" i="1"/>
  <c r="N246" i="1" s="1"/>
  <c r="O246" i="1" s="1"/>
  <c r="P246" i="1" s="1"/>
  <c r="R246" i="1" s="1"/>
  <c r="S246" i="1" s="1"/>
  <c r="T246" i="1" s="1"/>
  <c r="J246" i="1" s="1"/>
  <c r="M242" i="1"/>
  <c r="N242" i="1" s="1"/>
  <c r="O242" i="1" s="1"/>
  <c r="P242" i="1" s="1"/>
  <c r="R242" i="1" s="1"/>
  <c r="S242" i="1" s="1"/>
  <c r="T242" i="1" s="1"/>
  <c r="J242" i="1" s="1"/>
  <c r="M241" i="1"/>
  <c r="N241" i="1" s="1"/>
  <c r="O241" i="1" s="1"/>
  <c r="P241" i="1" s="1"/>
  <c r="R241" i="1" s="1"/>
  <c r="S241" i="1" s="1"/>
  <c r="T241" i="1" s="1"/>
  <c r="J241" i="1" s="1"/>
  <c r="M232" i="1"/>
  <c r="N232" i="1" s="1"/>
  <c r="O232" i="1" s="1"/>
  <c r="P232" i="1" s="1"/>
  <c r="R232" i="1" s="1"/>
  <c r="S232" i="1" s="1"/>
  <c r="T232" i="1" s="1"/>
  <c r="J232" i="1" s="1"/>
  <c r="M227" i="1"/>
  <c r="N227" i="1" s="1"/>
  <c r="O227" i="1" s="1"/>
  <c r="P227" i="1" s="1"/>
  <c r="R227" i="1" s="1"/>
  <c r="S227" i="1" s="1"/>
  <c r="T227" i="1" s="1"/>
  <c r="J227" i="1" s="1"/>
  <c r="M224" i="1"/>
  <c r="N224" i="1" s="1"/>
  <c r="O224" i="1" s="1"/>
  <c r="P224" i="1" s="1"/>
  <c r="R224" i="1" s="1"/>
  <c r="S224" i="1" s="1"/>
  <c r="T224" i="1" s="1"/>
  <c r="J224" i="1" s="1"/>
  <c r="M221" i="1"/>
  <c r="N221" i="1" s="1"/>
  <c r="O221" i="1" s="1"/>
  <c r="P221" i="1" s="1"/>
  <c r="R221" i="1" s="1"/>
  <c r="S221" i="1" s="1"/>
  <c r="T221" i="1" s="1"/>
  <c r="J221" i="1" s="1"/>
  <c r="M197" i="1" l="1"/>
  <c r="N197" i="1" s="1"/>
  <c r="O197" i="1" s="1"/>
  <c r="P197" i="1" s="1"/>
  <c r="M194" i="1"/>
  <c r="N194" i="1" s="1"/>
  <c r="O194" i="1" s="1"/>
  <c r="P194" i="1" s="1"/>
  <c r="R194" i="1" s="1"/>
  <c r="S194" i="1" s="1"/>
  <c r="T194" i="1" s="1"/>
  <c r="J194" i="1" s="1"/>
  <c r="M183" i="1"/>
  <c r="N183" i="1" s="1"/>
  <c r="O183" i="1" s="1"/>
  <c r="P183" i="1" s="1"/>
  <c r="R183" i="1" s="1"/>
  <c r="S183" i="1" s="1"/>
  <c r="T183" i="1" s="1"/>
  <c r="J183" i="1" s="1"/>
  <c r="M174" i="1"/>
  <c r="N174" i="1" s="1"/>
  <c r="O174" i="1" s="1"/>
  <c r="P174" i="1" s="1"/>
  <c r="R174" i="1" s="1"/>
  <c r="S174" i="1" s="1"/>
  <c r="T174" i="1" s="1"/>
  <c r="J174" i="1" s="1"/>
  <c r="J270" i="1"/>
  <c r="P272" i="1"/>
  <c r="R272" i="1" s="1"/>
  <c r="S272" i="1" s="1"/>
  <c r="T272" i="1" s="1"/>
  <c r="J272" i="1" s="1"/>
  <c r="P273" i="1"/>
  <c r="R273" i="1" s="1"/>
  <c r="S273" i="1" s="1"/>
  <c r="T273" i="1" s="1"/>
  <c r="J273" i="1" s="1"/>
  <c r="P274" i="1"/>
  <c r="R274" i="1" s="1"/>
  <c r="S274" i="1" s="1"/>
  <c r="T274" i="1" s="1"/>
  <c r="J274" i="1" s="1"/>
  <c r="J275" i="1"/>
  <c r="P276" i="1"/>
  <c r="R276" i="1" s="1"/>
  <c r="S276" i="1" s="1"/>
  <c r="T276" i="1" s="1"/>
  <c r="J276" i="1" s="1"/>
  <c r="P277" i="1"/>
  <c r="R277" i="1" s="1"/>
  <c r="S277" i="1" s="1"/>
  <c r="T277" i="1" s="1"/>
  <c r="J277" i="1" s="1"/>
  <c r="J278" i="1"/>
  <c r="R197" i="1" l="1"/>
  <c r="S197" i="1" s="1"/>
  <c r="T197" i="1" s="1"/>
  <c r="J197" i="1" s="1"/>
  <c r="M126" i="1"/>
  <c r="N126" i="1" s="1"/>
  <c r="O126" i="1" s="1"/>
  <c r="P126" i="1" s="1"/>
  <c r="R126" i="1" s="1"/>
  <c r="S126" i="1" s="1"/>
  <c r="T126" i="1" s="1"/>
  <c r="J126" i="1" s="1"/>
  <c r="M124" i="1" l="1"/>
  <c r="N124" i="1" s="1"/>
  <c r="O124" i="1" s="1"/>
  <c r="P124" i="1" s="1"/>
  <c r="R124" i="1" s="1"/>
  <c r="S124" i="1" s="1"/>
  <c r="T124" i="1" s="1"/>
  <c r="J124" i="1" s="1"/>
  <c r="M111" i="1" l="1"/>
  <c r="N111" i="1" s="1"/>
  <c r="O111" i="1" s="1"/>
  <c r="P111" i="1" s="1"/>
  <c r="R111" i="1" s="1"/>
  <c r="S111" i="1" s="1"/>
  <c r="T111" i="1" s="1"/>
  <c r="J111" i="1" s="1"/>
  <c r="M112" i="1"/>
  <c r="N112" i="1" s="1"/>
  <c r="O112" i="1" s="1"/>
  <c r="P112" i="1" s="1"/>
  <c r="R112" i="1" s="1"/>
  <c r="S112" i="1" s="1"/>
  <c r="T112" i="1" s="1"/>
  <c r="M96" i="1" l="1"/>
  <c r="N96" i="1" s="1"/>
  <c r="O96" i="1" s="1"/>
  <c r="P96" i="1" s="1"/>
  <c r="R96" i="1" s="1"/>
  <c r="S96" i="1" s="1"/>
  <c r="T96" i="1" s="1"/>
  <c r="J96" i="1" s="1"/>
  <c r="M98" i="1"/>
  <c r="M94" i="1"/>
  <c r="N94" i="1" s="1"/>
  <c r="O94" i="1" s="1"/>
  <c r="P94" i="1" s="1"/>
  <c r="R94" i="1" s="1"/>
  <c r="S94" i="1" s="1"/>
  <c r="T94" i="1" s="1"/>
  <c r="J94" i="1" s="1"/>
  <c r="M95" i="1"/>
  <c r="N95" i="1" s="1"/>
  <c r="O95" i="1" s="1"/>
  <c r="P95" i="1" s="1"/>
  <c r="R95" i="1" s="1"/>
  <c r="S95" i="1" s="1"/>
  <c r="T95" i="1" s="1"/>
  <c r="J95" i="1" s="1"/>
  <c r="M93" i="1"/>
  <c r="N93" i="1" s="1"/>
  <c r="O93" i="1" s="1"/>
  <c r="P93" i="1" s="1"/>
  <c r="R93" i="1" s="1"/>
  <c r="S93" i="1" s="1"/>
  <c r="T93" i="1" s="1"/>
  <c r="J93" i="1" s="1"/>
  <c r="J577" i="1" l="1"/>
  <c r="M578" i="1"/>
  <c r="N578" i="1" s="1"/>
  <c r="O578" i="1" s="1"/>
  <c r="P578" i="1" s="1"/>
  <c r="R578" i="1" s="1"/>
  <c r="S578" i="1" s="1"/>
  <c r="T578" i="1" s="1"/>
  <c r="J578" i="1" s="1"/>
  <c r="M576" i="1"/>
  <c r="N576" i="1" s="1"/>
  <c r="O576" i="1" s="1"/>
  <c r="P576" i="1" s="1"/>
  <c r="R576" i="1" s="1"/>
  <c r="S576" i="1" s="1"/>
  <c r="T576" i="1" s="1"/>
  <c r="J576" i="1" s="1"/>
  <c r="M565" i="1"/>
  <c r="N565" i="1" s="1"/>
  <c r="O565" i="1" s="1"/>
  <c r="P565" i="1" s="1"/>
  <c r="R565" i="1" s="1"/>
  <c r="S565" i="1" s="1"/>
  <c r="T565" i="1" s="1"/>
  <c r="J565" i="1" s="1"/>
  <c r="M404" i="1" l="1"/>
  <c r="N404" i="1" s="1"/>
  <c r="O404" i="1" s="1"/>
  <c r="P404" i="1" s="1"/>
  <c r="R404" i="1" s="1"/>
  <c r="S404" i="1" s="1"/>
  <c r="T404" i="1" s="1"/>
  <c r="J404" i="1" s="1"/>
  <c r="M397" i="1"/>
  <c r="N397" i="1" s="1"/>
  <c r="O397" i="1" s="1"/>
  <c r="P397" i="1" s="1"/>
  <c r="M358" i="1"/>
  <c r="N358" i="1" s="1"/>
  <c r="O358" i="1" s="1"/>
  <c r="P358" i="1" s="1"/>
  <c r="R358" i="1" s="1"/>
  <c r="S358" i="1" s="1"/>
  <c r="T358" i="1" s="1"/>
  <c r="J358" i="1" s="1"/>
  <c r="M357" i="1"/>
  <c r="M311" i="1"/>
  <c r="N311" i="1" s="1"/>
  <c r="O311" i="1" s="1"/>
  <c r="P311" i="1" s="1"/>
  <c r="R311" i="1" s="1"/>
  <c r="S311" i="1" s="1"/>
  <c r="T311" i="1" s="1"/>
  <c r="J311" i="1" s="1"/>
  <c r="M312" i="1"/>
  <c r="N312" i="1" s="1"/>
  <c r="O312" i="1" s="1"/>
  <c r="P312" i="1" s="1"/>
  <c r="R312" i="1" s="1"/>
  <c r="S312" i="1" s="1"/>
  <c r="T312" i="1" s="1"/>
  <c r="J312" i="1" s="1"/>
  <c r="M308" i="1"/>
  <c r="N308" i="1" s="1"/>
  <c r="O308" i="1" s="1"/>
  <c r="P308" i="1" s="1"/>
  <c r="R308" i="1" s="1"/>
  <c r="S308" i="1" s="1"/>
  <c r="T308" i="1" s="1"/>
  <c r="J308" i="1" s="1"/>
  <c r="P468" i="1"/>
  <c r="P472" i="1"/>
  <c r="P478" i="1"/>
  <c r="R397" i="1" l="1"/>
  <c r="S397" i="1" s="1"/>
  <c r="T397" i="1" s="1"/>
  <c r="J397" i="1" s="1"/>
  <c r="M580" i="1"/>
  <c r="N580" i="1" s="1"/>
  <c r="O580" i="1" s="1"/>
  <c r="M581" i="1"/>
  <c r="N581" i="1" s="1"/>
  <c r="O581" i="1" s="1"/>
  <c r="M562" i="1"/>
  <c r="N562" i="1" s="1"/>
  <c r="O562" i="1" s="1"/>
  <c r="M398" i="1"/>
  <c r="N398" i="1" s="1"/>
  <c r="O398" i="1" s="1"/>
  <c r="M393" i="1"/>
  <c r="N393" i="1" s="1"/>
  <c r="O393" i="1" s="1"/>
  <c r="M373" i="1"/>
  <c r="N373" i="1" s="1"/>
  <c r="O373" i="1" s="1"/>
  <c r="M584" i="1"/>
  <c r="N584" i="1" s="1"/>
  <c r="O584" i="1" s="1"/>
  <c r="M583" i="1"/>
  <c r="N583" i="1" s="1"/>
  <c r="O583" i="1" s="1"/>
  <c r="M257" i="1"/>
  <c r="N257" i="1" s="1"/>
  <c r="O257" i="1" s="1"/>
  <c r="M253" i="1"/>
  <c r="N253" i="1" s="1"/>
  <c r="O253" i="1" s="1"/>
  <c r="M250" i="1"/>
  <c r="N250" i="1" s="1"/>
  <c r="O250" i="1" s="1"/>
  <c r="M249" i="1"/>
  <c r="N249" i="1" s="1"/>
  <c r="O249" i="1" s="1"/>
  <c r="M248" i="1"/>
  <c r="N248" i="1" s="1"/>
  <c r="O248" i="1" s="1"/>
  <c r="M236" i="1"/>
  <c r="N236" i="1" s="1"/>
  <c r="O236" i="1" s="1"/>
  <c r="M235" i="1"/>
  <c r="N235" i="1" s="1"/>
  <c r="O235" i="1" s="1"/>
  <c r="M226" i="1"/>
  <c r="N226" i="1" s="1"/>
  <c r="O226" i="1" s="1"/>
  <c r="M225" i="1"/>
  <c r="N225" i="1" s="1"/>
  <c r="O225" i="1" s="1"/>
  <c r="M223" i="1"/>
  <c r="N223" i="1" s="1"/>
  <c r="O223" i="1" s="1"/>
  <c r="M217" i="1"/>
  <c r="N217" i="1" s="1"/>
  <c r="O217" i="1" s="1"/>
  <c r="M195" i="1"/>
  <c r="N195" i="1" s="1"/>
  <c r="O195" i="1" s="1"/>
  <c r="P195" i="1" s="1"/>
  <c r="M130" i="1"/>
  <c r="N130" i="1" s="1"/>
  <c r="O130" i="1" s="1"/>
  <c r="M484" i="1"/>
  <c r="N484" i="1" s="1"/>
  <c r="O484" i="1" s="1"/>
  <c r="M222" i="1"/>
  <c r="N222" i="1" s="1"/>
  <c r="O222" i="1" s="1"/>
  <c r="M220" i="1"/>
  <c r="N220" i="1" s="1"/>
  <c r="O220" i="1" s="1"/>
  <c r="M219" i="1"/>
  <c r="N219" i="1" s="1"/>
  <c r="O219" i="1" s="1"/>
  <c r="M218" i="1"/>
  <c r="N218" i="1" s="1"/>
  <c r="O218" i="1" s="1"/>
  <c r="M238" i="1"/>
  <c r="N238" i="1" s="1"/>
  <c r="O238" i="1" s="1"/>
  <c r="M214" i="1"/>
  <c r="N214" i="1" s="1"/>
  <c r="O214" i="1" s="1"/>
  <c r="M179" i="1"/>
  <c r="N179" i="1" s="1"/>
  <c r="O179" i="1" s="1"/>
  <c r="M444" i="1"/>
  <c r="N444" i="1" s="1"/>
  <c r="O444" i="1" s="1"/>
  <c r="M359" i="1"/>
  <c r="N359" i="1" s="1"/>
  <c r="O359" i="1" s="1"/>
  <c r="M555" i="1"/>
  <c r="N555" i="1" s="1"/>
  <c r="O555" i="1" s="1"/>
  <c r="M403" i="1"/>
  <c r="N403" i="1" s="1"/>
  <c r="O403" i="1" s="1"/>
  <c r="M412" i="1"/>
  <c r="N412" i="1" s="1"/>
  <c r="O412" i="1" s="1"/>
  <c r="M411" i="1"/>
  <c r="N411" i="1" s="1"/>
  <c r="O411" i="1" s="1"/>
  <c r="M410" i="1"/>
  <c r="N410" i="1" s="1"/>
  <c r="O410" i="1" s="1"/>
  <c r="M409" i="1"/>
  <c r="N409" i="1" s="1"/>
  <c r="O409" i="1" s="1"/>
  <c r="M408" i="1"/>
  <c r="N408" i="1" s="1"/>
  <c r="O408" i="1" s="1"/>
  <c r="M407" i="1"/>
  <c r="N407" i="1" s="1"/>
  <c r="O407" i="1" s="1"/>
  <c r="M406" i="1"/>
  <c r="N406" i="1" s="1"/>
  <c r="O406" i="1" s="1"/>
  <c r="M394" i="1"/>
  <c r="N394" i="1" s="1"/>
  <c r="O394" i="1" s="1"/>
  <c r="M390" i="1"/>
  <c r="N390" i="1" s="1"/>
  <c r="O390" i="1" s="1"/>
  <c r="M287" i="1"/>
  <c r="N287" i="1" s="1"/>
  <c r="O287" i="1" s="1"/>
  <c r="M91" i="1"/>
  <c r="N91" i="1" s="1"/>
  <c r="O91" i="1" s="1"/>
  <c r="M90" i="1"/>
  <c r="N90" i="1" s="1"/>
  <c r="O90" i="1" s="1"/>
  <c r="M89" i="1"/>
  <c r="N89" i="1" s="1"/>
  <c r="O89" i="1" s="1"/>
  <c r="M88" i="1"/>
  <c r="N88" i="1" s="1"/>
  <c r="O88" i="1" s="1"/>
  <c r="M86" i="1"/>
  <c r="N86" i="1" s="1"/>
  <c r="O86" i="1" s="1"/>
  <c r="M85" i="1"/>
  <c r="N85" i="1" s="1"/>
  <c r="O85" i="1" s="1"/>
  <c r="M84" i="1"/>
  <c r="N84" i="1" s="1"/>
  <c r="O84" i="1" s="1"/>
  <c r="M83" i="1"/>
  <c r="N83" i="1" s="1"/>
  <c r="O83" i="1" s="1"/>
  <c r="M81" i="1"/>
  <c r="N81" i="1" s="1"/>
  <c r="O81" i="1" s="1"/>
  <c r="M80" i="1"/>
  <c r="N80" i="1" s="1"/>
  <c r="O80" i="1" s="1"/>
  <c r="M79" i="1"/>
  <c r="N79" i="1" s="1"/>
  <c r="O79" i="1" s="1"/>
  <c r="M78" i="1"/>
  <c r="N78" i="1" s="1"/>
  <c r="O78" i="1" s="1"/>
  <c r="M76" i="1"/>
  <c r="N76" i="1" s="1"/>
  <c r="O76" i="1" s="1"/>
  <c r="M75" i="1"/>
  <c r="N75" i="1" s="1"/>
  <c r="O75" i="1" s="1"/>
  <c r="M74" i="1"/>
  <c r="N74" i="1" s="1"/>
  <c r="O74" i="1" s="1"/>
  <c r="M73" i="1"/>
  <c r="N73" i="1" s="1"/>
  <c r="O73" i="1" s="1"/>
  <c r="M71" i="1"/>
  <c r="N71" i="1" s="1"/>
  <c r="O71" i="1" s="1"/>
  <c r="R71" i="1" s="1"/>
  <c r="S71" i="1" s="1"/>
  <c r="T71" i="1" s="1"/>
  <c r="J71" i="1" s="1"/>
  <c r="M70" i="1"/>
  <c r="N70" i="1" s="1"/>
  <c r="O70" i="1" s="1"/>
  <c r="M69" i="1"/>
  <c r="N69" i="1" s="1"/>
  <c r="O69" i="1" s="1"/>
  <c r="M68" i="1"/>
  <c r="N68" i="1" s="1"/>
  <c r="O68" i="1" s="1"/>
  <c r="M64" i="1"/>
  <c r="N64" i="1" s="1"/>
  <c r="O64" i="1" s="1"/>
  <c r="M65" i="1"/>
  <c r="N65" i="1" s="1"/>
  <c r="O65" i="1" s="1"/>
  <c r="M66" i="1"/>
  <c r="N66" i="1" s="1"/>
  <c r="O66" i="1" s="1"/>
  <c r="M63" i="1"/>
  <c r="N63" i="1" s="1"/>
  <c r="O63" i="1" s="1"/>
  <c r="M61" i="1"/>
  <c r="N61" i="1" s="1"/>
  <c r="O61" i="1" s="1"/>
  <c r="M60" i="1"/>
  <c r="N60" i="1" s="1"/>
  <c r="O60" i="1" s="1"/>
  <c r="M59" i="1"/>
  <c r="N59" i="1" s="1"/>
  <c r="O59" i="1" s="1"/>
  <c r="M58" i="1"/>
  <c r="N58" i="1" s="1"/>
  <c r="O58" i="1" s="1"/>
  <c r="M56" i="1"/>
  <c r="N56" i="1" s="1"/>
  <c r="O56" i="1" s="1"/>
  <c r="M51" i="1"/>
  <c r="N51" i="1" s="1"/>
  <c r="O51" i="1" s="1"/>
  <c r="M46" i="1"/>
  <c r="N46" i="1" s="1"/>
  <c r="O46" i="1" s="1"/>
  <c r="M31" i="1"/>
  <c r="N31" i="1" s="1"/>
  <c r="O31" i="1" s="1"/>
  <c r="M161" i="1"/>
  <c r="N161" i="1" s="1"/>
  <c r="O161" i="1" s="1"/>
  <c r="M162" i="1"/>
  <c r="N162" i="1" s="1"/>
  <c r="O162" i="1" s="1"/>
  <c r="M163" i="1"/>
  <c r="N163" i="1" s="1"/>
  <c r="O163" i="1" s="1"/>
  <c r="M245" i="1"/>
  <c r="N245" i="1" s="1"/>
  <c r="O245" i="1" s="1"/>
  <c r="M244" i="1"/>
  <c r="N244" i="1" s="1"/>
  <c r="O244" i="1" s="1"/>
  <c r="M243" i="1"/>
  <c r="N243" i="1" s="1"/>
  <c r="O243" i="1" s="1"/>
  <c r="M240" i="1"/>
  <c r="N240" i="1" s="1"/>
  <c r="O240" i="1" s="1"/>
  <c r="M239" i="1"/>
  <c r="N239" i="1" s="1"/>
  <c r="O239" i="1" s="1"/>
  <c r="M234" i="1"/>
  <c r="N234" i="1" s="1"/>
  <c r="O234" i="1" s="1"/>
  <c r="M254" i="1"/>
  <c r="N254" i="1" s="1"/>
  <c r="O254" i="1" s="1"/>
  <c r="M256" i="1"/>
  <c r="N256" i="1" s="1"/>
  <c r="O256" i="1" s="1"/>
  <c r="M258" i="1"/>
  <c r="N258" i="1" s="1"/>
  <c r="O258" i="1" s="1"/>
  <c r="M259" i="1"/>
  <c r="N259" i="1" s="1"/>
  <c r="O259" i="1" s="1"/>
  <c r="M261" i="1"/>
  <c r="N261" i="1" s="1"/>
  <c r="O261" i="1" s="1"/>
  <c r="M262" i="1"/>
  <c r="N262" i="1" s="1"/>
  <c r="O262" i="1" s="1"/>
  <c r="M263" i="1"/>
  <c r="N263" i="1" s="1"/>
  <c r="O263" i="1" s="1"/>
  <c r="M264" i="1"/>
  <c r="N264" i="1" s="1"/>
  <c r="O264" i="1" s="1"/>
  <c r="M265" i="1"/>
  <c r="N265" i="1" s="1"/>
  <c r="O265" i="1" s="1"/>
  <c r="M266" i="1"/>
  <c r="N266" i="1" s="1"/>
  <c r="O266" i="1" s="1"/>
  <c r="M268" i="1"/>
  <c r="N268" i="1" s="1"/>
  <c r="O268" i="1" s="1"/>
  <c r="M269" i="1"/>
  <c r="N269" i="1" s="1"/>
  <c r="O269" i="1" s="1"/>
  <c r="M233" i="1"/>
  <c r="N233" i="1" s="1"/>
  <c r="O233" i="1" s="1"/>
  <c r="M231" i="1"/>
  <c r="N231" i="1" s="1"/>
  <c r="O231" i="1" s="1"/>
  <c r="M230" i="1"/>
  <c r="N230" i="1" s="1"/>
  <c r="O230" i="1" s="1"/>
  <c r="M229" i="1"/>
  <c r="N229" i="1" s="1"/>
  <c r="O229" i="1" s="1"/>
  <c r="M216" i="1"/>
  <c r="N216" i="1" s="1"/>
  <c r="O216" i="1" s="1"/>
  <c r="M215" i="1"/>
  <c r="N215" i="1" s="1"/>
  <c r="O215" i="1" s="1"/>
  <c r="M196" i="1"/>
  <c r="N196" i="1" s="1"/>
  <c r="O196" i="1" s="1"/>
  <c r="M189" i="1"/>
  <c r="N189" i="1" s="1"/>
  <c r="O189" i="1" s="1"/>
  <c r="M193" i="1"/>
  <c r="N193" i="1" s="1"/>
  <c r="O193" i="1" s="1"/>
  <c r="M192" i="1"/>
  <c r="N192" i="1" s="1"/>
  <c r="O192" i="1" s="1"/>
  <c r="M191" i="1"/>
  <c r="N191" i="1" s="1"/>
  <c r="O191" i="1" s="1"/>
  <c r="M190" i="1"/>
  <c r="N190" i="1" s="1"/>
  <c r="O190" i="1" s="1"/>
  <c r="M188" i="1"/>
  <c r="N188" i="1" s="1"/>
  <c r="O188" i="1" s="1"/>
  <c r="M187" i="1"/>
  <c r="N187" i="1" s="1"/>
  <c r="O187" i="1" s="1"/>
  <c r="M186" i="1"/>
  <c r="N186" i="1" s="1"/>
  <c r="O186" i="1" s="1"/>
  <c r="M185" i="1"/>
  <c r="N185" i="1" s="1"/>
  <c r="O185" i="1" s="1"/>
  <c r="M184" i="1"/>
  <c r="N184" i="1" s="1"/>
  <c r="O184" i="1" s="1"/>
  <c r="M182" i="1"/>
  <c r="N182" i="1" s="1"/>
  <c r="O182" i="1" s="1"/>
  <c r="M181" i="1"/>
  <c r="N181" i="1" s="1"/>
  <c r="O181" i="1" s="1"/>
  <c r="M180" i="1"/>
  <c r="N180" i="1" s="1"/>
  <c r="O180" i="1" s="1"/>
  <c r="M436" i="1"/>
  <c r="N436" i="1" s="1"/>
  <c r="O436" i="1" s="1"/>
  <c r="M435" i="1"/>
  <c r="N435" i="1" s="1"/>
  <c r="O435" i="1" s="1"/>
  <c r="M434" i="1"/>
  <c r="N434" i="1" s="1"/>
  <c r="O434" i="1" s="1"/>
  <c r="M433" i="1"/>
  <c r="N433" i="1" s="1"/>
  <c r="O433" i="1" s="1"/>
  <c r="M429" i="1"/>
  <c r="N429" i="1" s="1"/>
  <c r="O429" i="1" s="1"/>
  <c r="M432" i="1"/>
  <c r="N432" i="1" s="1"/>
  <c r="O432" i="1" s="1"/>
  <c r="M431" i="1"/>
  <c r="N431" i="1" s="1"/>
  <c r="O431" i="1" s="1"/>
  <c r="M430" i="1"/>
  <c r="N430" i="1" s="1"/>
  <c r="O430" i="1" s="1"/>
  <c r="M428" i="1"/>
  <c r="N428" i="1" s="1"/>
  <c r="O428" i="1" s="1"/>
  <c r="M427" i="1"/>
  <c r="N427" i="1" s="1"/>
  <c r="O427" i="1" s="1"/>
  <c r="M426" i="1"/>
  <c r="N426" i="1" s="1"/>
  <c r="O426" i="1" s="1"/>
  <c r="M425" i="1"/>
  <c r="N425" i="1" s="1"/>
  <c r="O425" i="1" s="1"/>
  <c r="M392" i="1"/>
  <c r="N392" i="1" s="1"/>
  <c r="O392" i="1" s="1"/>
  <c r="M574" i="1"/>
  <c r="N574" i="1" s="1"/>
  <c r="O574" i="1" s="1"/>
  <c r="M560" i="1"/>
  <c r="N560" i="1" s="1"/>
  <c r="O560" i="1" s="1"/>
  <c r="M559" i="1"/>
  <c r="N559" i="1" s="1"/>
  <c r="O559" i="1" s="1"/>
  <c r="M558" i="1"/>
  <c r="N558" i="1" s="1"/>
  <c r="O558" i="1" s="1"/>
  <c r="M167" i="1"/>
  <c r="N167" i="1" s="1"/>
  <c r="O167" i="1" s="1"/>
  <c r="M129" i="1"/>
  <c r="N129" i="1" s="1"/>
  <c r="O129" i="1" s="1"/>
  <c r="M122" i="1"/>
  <c r="N122" i="1" s="1"/>
  <c r="O122" i="1" s="1"/>
  <c r="M550" i="1"/>
  <c r="N550" i="1" s="1"/>
  <c r="O550" i="1" s="1"/>
  <c r="M551" i="1"/>
  <c r="N551" i="1" s="1"/>
  <c r="O551" i="1" s="1"/>
  <c r="M97" i="1"/>
  <c r="N97" i="1" s="1"/>
  <c r="O97" i="1" s="1"/>
  <c r="M612" i="1"/>
  <c r="N612" i="1" s="1"/>
  <c r="O612" i="1" s="1"/>
  <c r="M609" i="1"/>
  <c r="N609" i="1" s="1"/>
  <c r="O609" i="1" s="1"/>
  <c r="M99" i="1"/>
  <c r="N99" i="1" s="1"/>
  <c r="O99" i="1" s="1"/>
  <c r="N98" i="1"/>
  <c r="O98" i="1" s="1"/>
  <c r="M487" i="1"/>
  <c r="N487" i="1" s="1"/>
  <c r="O487" i="1" s="1"/>
  <c r="M479" i="1"/>
  <c r="N479" i="1" s="1"/>
  <c r="O479" i="1" s="1"/>
  <c r="M473" i="1"/>
  <c r="N473" i="1" s="1"/>
  <c r="O473" i="1" s="1"/>
  <c r="M469" i="1"/>
  <c r="N469" i="1" s="1"/>
  <c r="O469" i="1" s="1"/>
  <c r="M466" i="1"/>
  <c r="N466" i="1" s="1"/>
  <c r="O466" i="1" s="1"/>
  <c r="M462" i="1"/>
  <c r="N462" i="1" s="1"/>
  <c r="O462" i="1" s="1"/>
  <c r="M458" i="1"/>
  <c r="N458" i="1" s="1"/>
  <c r="O458" i="1" s="1"/>
  <c r="M455" i="1"/>
  <c r="N455" i="1" s="1"/>
  <c r="O455" i="1" s="1"/>
  <c r="M446" i="1"/>
  <c r="N446" i="1" s="1"/>
  <c r="O446" i="1" s="1"/>
  <c r="M441" i="1"/>
  <c r="N441" i="1" s="1"/>
  <c r="O441" i="1" s="1"/>
  <c r="M353" i="1"/>
  <c r="N353" i="1" s="1"/>
  <c r="O353" i="1" s="1"/>
  <c r="M350" i="1"/>
  <c r="N350" i="1" s="1"/>
  <c r="O350" i="1" s="1"/>
  <c r="M343" i="1"/>
  <c r="N343" i="1" s="1"/>
  <c r="O343" i="1" s="1"/>
  <c r="M335" i="1"/>
  <c r="N335" i="1" s="1"/>
  <c r="O335" i="1" s="1"/>
  <c r="M314" i="1"/>
  <c r="N314" i="1" s="1"/>
  <c r="O314" i="1" s="1"/>
  <c r="M298" i="1"/>
  <c r="N298" i="1" s="1"/>
  <c r="O298" i="1" s="1"/>
  <c r="M619" i="1"/>
  <c r="N619" i="1" s="1"/>
  <c r="O619" i="1" s="1"/>
  <c r="M620" i="1"/>
  <c r="N620" i="1" s="1"/>
  <c r="O620" i="1" s="1"/>
  <c r="M149" i="1"/>
  <c r="N149" i="1" s="1"/>
  <c r="O149" i="1" s="1"/>
  <c r="M147" i="1"/>
  <c r="N147" i="1" s="1"/>
  <c r="O147" i="1" s="1"/>
  <c r="M148" i="1"/>
  <c r="N148" i="1" s="1"/>
  <c r="O148" i="1" s="1"/>
  <c r="M464" i="1"/>
  <c r="N464" i="1" s="1"/>
  <c r="O464" i="1" s="1"/>
  <c r="M332" i="1"/>
  <c r="N332" i="1" s="1"/>
  <c r="O332" i="1" s="1"/>
  <c r="M315" i="1"/>
  <c r="N315" i="1" s="1"/>
  <c r="O315" i="1" s="1"/>
  <c r="M316" i="1"/>
  <c r="N316" i="1" s="1"/>
  <c r="O316" i="1" s="1"/>
  <c r="M317" i="1"/>
  <c r="N317" i="1" s="1"/>
  <c r="O317" i="1" s="1"/>
  <c r="M318" i="1"/>
  <c r="N318" i="1" s="1"/>
  <c r="O318" i="1" s="1"/>
  <c r="M319" i="1"/>
  <c r="N319" i="1" s="1"/>
  <c r="O319" i="1" s="1"/>
  <c r="M320" i="1"/>
  <c r="N320" i="1" s="1"/>
  <c r="O320" i="1" s="1"/>
  <c r="M321" i="1"/>
  <c r="N321" i="1" s="1"/>
  <c r="O321" i="1" s="1"/>
  <c r="M322" i="1"/>
  <c r="N322" i="1" s="1"/>
  <c r="O322" i="1" s="1"/>
  <c r="M323" i="1"/>
  <c r="N323" i="1" s="1"/>
  <c r="O323" i="1" s="1"/>
  <c r="M324" i="1"/>
  <c r="N324" i="1" s="1"/>
  <c r="O324" i="1" s="1"/>
  <c r="M325" i="1"/>
  <c r="N325" i="1" s="1"/>
  <c r="O325" i="1" s="1"/>
  <c r="M326" i="1"/>
  <c r="N326" i="1" s="1"/>
  <c r="O326" i="1" s="1"/>
  <c r="M327" i="1"/>
  <c r="N327" i="1" s="1"/>
  <c r="O327" i="1" s="1"/>
  <c r="M328" i="1"/>
  <c r="N328" i="1" s="1"/>
  <c r="O328" i="1" s="1"/>
  <c r="M329" i="1"/>
  <c r="N329" i="1" s="1"/>
  <c r="O329" i="1" s="1"/>
  <c r="M306" i="1"/>
  <c r="N306" i="1" s="1"/>
  <c r="O306" i="1" s="1"/>
  <c r="M304" i="1"/>
  <c r="N304" i="1" s="1"/>
  <c r="O304" i="1" s="1"/>
  <c r="M125" i="1"/>
  <c r="N125" i="1" s="1"/>
  <c r="O125" i="1" s="1"/>
  <c r="M18" i="1"/>
  <c r="N18" i="1" s="1"/>
  <c r="O18" i="1" s="1"/>
  <c r="M19" i="1"/>
  <c r="N19" i="1" s="1"/>
  <c r="O19" i="1" s="1"/>
  <c r="M20" i="1"/>
  <c r="N20" i="1" s="1"/>
  <c r="O20" i="1" s="1"/>
  <c r="M21" i="1"/>
  <c r="N21" i="1" s="1"/>
  <c r="O21" i="1" s="1"/>
  <c r="M23" i="1"/>
  <c r="N23" i="1" s="1"/>
  <c r="O23" i="1" s="1"/>
  <c r="M24" i="1"/>
  <c r="N24" i="1" s="1"/>
  <c r="O24" i="1" s="1"/>
  <c r="M25" i="1"/>
  <c r="N25" i="1" s="1"/>
  <c r="O25" i="1" s="1"/>
  <c r="M26" i="1"/>
  <c r="N26" i="1" s="1"/>
  <c r="O26" i="1" s="1"/>
  <c r="M28" i="1"/>
  <c r="N28" i="1" s="1"/>
  <c r="O28" i="1" s="1"/>
  <c r="M29" i="1"/>
  <c r="N29" i="1" s="1"/>
  <c r="O29" i="1" s="1"/>
  <c r="M30" i="1"/>
  <c r="N30" i="1" s="1"/>
  <c r="O30" i="1" s="1"/>
  <c r="M34" i="1"/>
  <c r="N34" i="1" s="1"/>
  <c r="O34" i="1" s="1"/>
  <c r="M35" i="1"/>
  <c r="N35" i="1" s="1"/>
  <c r="O35" i="1" s="1"/>
  <c r="M36" i="1"/>
  <c r="N36" i="1" s="1"/>
  <c r="O36" i="1" s="1"/>
  <c r="M37" i="1"/>
  <c r="N37" i="1" s="1"/>
  <c r="O37" i="1" s="1"/>
  <c r="M39" i="1"/>
  <c r="N39" i="1" s="1"/>
  <c r="O39" i="1" s="1"/>
  <c r="M40" i="1"/>
  <c r="N40" i="1" s="1"/>
  <c r="O40" i="1" s="1"/>
  <c r="M41" i="1"/>
  <c r="N41" i="1" s="1"/>
  <c r="O41" i="1" s="1"/>
  <c r="M42" i="1"/>
  <c r="N42" i="1" s="1"/>
  <c r="O42" i="1" s="1"/>
  <c r="M44" i="1"/>
  <c r="N44" i="1" s="1"/>
  <c r="O44" i="1" s="1"/>
  <c r="M45" i="1"/>
  <c r="N45" i="1" s="1"/>
  <c r="O45" i="1" s="1"/>
  <c r="M48" i="1"/>
  <c r="N48" i="1" s="1"/>
  <c r="O48" i="1" s="1"/>
  <c r="M49" i="1"/>
  <c r="N49" i="1" s="1"/>
  <c r="O49" i="1" s="1"/>
  <c r="M50" i="1"/>
  <c r="N50" i="1" s="1"/>
  <c r="O50" i="1" s="1"/>
  <c r="M53" i="1"/>
  <c r="N53" i="1" s="1"/>
  <c r="O53" i="1" s="1"/>
  <c r="M54" i="1"/>
  <c r="N54" i="1" s="1"/>
  <c r="O54" i="1" s="1"/>
  <c r="M55" i="1"/>
  <c r="N55" i="1" s="1"/>
  <c r="O55" i="1" s="1"/>
  <c r="M100" i="1"/>
  <c r="N100" i="1" s="1"/>
  <c r="O100" i="1" s="1"/>
  <c r="P100" i="1" s="1"/>
  <c r="R100" i="1" s="1"/>
  <c r="S100" i="1" s="1"/>
  <c r="T100" i="1" s="1"/>
  <c r="M106" i="1"/>
  <c r="N106" i="1" s="1"/>
  <c r="O106" i="1" s="1"/>
  <c r="M107" i="1"/>
  <c r="N107" i="1" s="1"/>
  <c r="O107" i="1" s="1"/>
  <c r="M108" i="1"/>
  <c r="N108" i="1" s="1"/>
  <c r="O108" i="1" s="1"/>
  <c r="M109" i="1"/>
  <c r="N109" i="1" s="1"/>
  <c r="O109" i="1" s="1"/>
  <c r="M110" i="1"/>
  <c r="N110" i="1" s="1"/>
  <c r="O110" i="1" s="1"/>
  <c r="M113" i="1"/>
  <c r="N113" i="1" s="1"/>
  <c r="O113" i="1" s="1"/>
  <c r="M115" i="1"/>
  <c r="N115" i="1" s="1"/>
  <c r="O115" i="1" s="1"/>
  <c r="M116" i="1"/>
  <c r="N116" i="1" s="1"/>
  <c r="O116" i="1" s="1"/>
  <c r="M117" i="1"/>
  <c r="N117" i="1" s="1"/>
  <c r="O117" i="1" s="1"/>
  <c r="M118" i="1"/>
  <c r="N118" i="1" s="1"/>
  <c r="O118" i="1" s="1"/>
  <c r="M119" i="1"/>
  <c r="N119" i="1" s="1"/>
  <c r="O119" i="1" s="1"/>
  <c r="M121" i="1"/>
  <c r="N121" i="1" s="1"/>
  <c r="O121" i="1" s="1"/>
  <c r="M123" i="1"/>
  <c r="N123" i="1" s="1"/>
  <c r="O123" i="1" s="1"/>
  <c r="M127" i="1"/>
  <c r="N127" i="1" s="1"/>
  <c r="O127" i="1" s="1"/>
  <c r="M128" i="1"/>
  <c r="N128" i="1" s="1"/>
  <c r="O128" i="1" s="1"/>
  <c r="M133" i="1"/>
  <c r="N133" i="1" s="1"/>
  <c r="O133" i="1" s="1"/>
  <c r="M134" i="1"/>
  <c r="N134" i="1" s="1"/>
  <c r="O134" i="1" s="1"/>
  <c r="M135" i="1"/>
  <c r="N135" i="1" s="1"/>
  <c r="O135" i="1" s="1"/>
  <c r="M136" i="1"/>
  <c r="N136" i="1" s="1"/>
  <c r="O136" i="1" s="1"/>
  <c r="M137" i="1"/>
  <c r="N137" i="1" s="1"/>
  <c r="O137" i="1" s="1"/>
  <c r="M138" i="1"/>
  <c r="N138" i="1" s="1"/>
  <c r="O138" i="1" s="1"/>
  <c r="M139" i="1"/>
  <c r="N139" i="1" s="1"/>
  <c r="O139" i="1" s="1"/>
  <c r="M141" i="1"/>
  <c r="N141" i="1" s="1"/>
  <c r="O141" i="1" s="1"/>
  <c r="M142" i="1"/>
  <c r="N142" i="1" s="1"/>
  <c r="O142" i="1" s="1"/>
  <c r="M143" i="1"/>
  <c r="N143" i="1" s="1"/>
  <c r="O143" i="1" s="1"/>
  <c r="M144" i="1"/>
  <c r="N144" i="1" s="1"/>
  <c r="O144" i="1" s="1"/>
  <c r="M145" i="1"/>
  <c r="N145" i="1" s="1"/>
  <c r="O145" i="1" s="1"/>
  <c r="M146" i="1"/>
  <c r="N146" i="1" s="1"/>
  <c r="O146" i="1" s="1"/>
  <c r="M151" i="1"/>
  <c r="N151" i="1" s="1"/>
  <c r="O151" i="1" s="1"/>
  <c r="M152" i="1"/>
  <c r="N152" i="1" s="1"/>
  <c r="O152" i="1" s="1"/>
  <c r="M153" i="1"/>
  <c r="N153" i="1" s="1"/>
  <c r="O153" i="1" s="1"/>
  <c r="M154" i="1"/>
  <c r="N154" i="1" s="1"/>
  <c r="O154" i="1" s="1"/>
  <c r="M155" i="1"/>
  <c r="N155" i="1" s="1"/>
  <c r="O155" i="1" s="1"/>
  <c r="M156" i="1"/>
  <c r="N156" i="1" s="1"/>
  <c r="O156" i="1" s="1"/>
  <c r="M157" i="1"/>
  <c r="N157" i="1" s="1"/>
  <c r="O157" i="1" s="1"/>
  <c r="M158" i="1"/>
  <c r="N158" i="1" s="1"/>
  <c r="O158" i="1" s="1"/>
  <c r="M159" i="1"/>
  <c r="N159" i="1" s="1"/>
  <c r="O159" i="1" s="1"/>
  <c r="M160" i="1"/>
  <c r="N160" i="1" s="1"/>
  <c r="O160" i="1" s="1"/>
  <c r="M165" i="1"/>
  <c r="N165" i="1" s="1"/>
  <c r="O165" i="1" s="1"/>
  <c r="M166" i="1"/>
  <c r="N166" i="1" s="1"/>
  <c r="O166" i="1" s="1"/>
  <c r="M170" i="1"/>
  <c r="N170" i="1" s="1"/>
  <c r="O170" i="1" s="1"/>
  <c r="M171" i="1"/>
  <c r="N171" i="1" s="1"/>
  <c r="O171" i="1" s="1"/>
  <c r="M172" i="1"/>
  <c r="N172" i="1" s="1"/>
  <c r="O172" i="1" s="1"/>
  <c r="M173" i="1"/>
  <c r="N173" i="1" s="1"/>
  <c r="O173" i="1" s="1"/>
  <c r="M175" i="1"/>
  <c r="N175" i="1" s="1"/>
  <c r="O175" i="1" s="1"/>
  <c r="M176" i="1"/>
  <c r="N176" i="1" s="1"/>
  <c r="O176" i="1" s="1"/>
  <c r="M177" i="1"/>
  <c r="N177" i="1" s="1"/>
  <c r="O177" i="1" s="1"/>
  <c r="M299" i="1"/>
  <c r="N299" i="1" s="1"/>
  <c r="O299" i="1" s="1"/>
  <c r="M300" i="1"/>
  <c r="N300" i="1" s="1"/>
  <c r="O300" i="1" s="1"/>
  <c r="M301" i="1"/>
  <c r="N301" i="1" s="1"/>
  <c r="O301" i="1" s="1"/>
  <c r="M302" i="1"/>
  <c r="N302" i="1" s="1"/>
  <c r="O302" i="1" s="1"/>
  <c r="M303" i="1"/>
  <c r="N303" i="1" s="1"/>
  <c r="O303" i="1" s="1"/>
  <c r="M305" i="1"/>
  <c r="N305" i="1" s="1"/>
  <c r="O305" i="1" s="1"/>
  <c r="M307" i="1"/>
  <c r="N307" i="1" s="1"/>
  <c r="O307" i="1" s="1"/>
  <c r="M309" i="1"/>
  <c r="N309" i="1" s="1"/>
  <c r="O309" i="1" s="1"/>
  <c r="M310" i="1"/>
  <c r="N310" i="1" s="1"/>
  <c r="O310" i="1" s="1"/>
  <c r="M330" i="1"/>
  <c r="N330" i="1" s="1"/>
  <c r="O330" i="1" s="1"/>
  <c r="M331" i="1"/>
  <c r="N331" i="1" s="1"/>
  <c r="O331" i="1" s="1"/>
  <c r="M336" i="1"/>
  <c r="N336" i="1" s="1"/>
  <c r="O336" i="1" s="1"/>
  <c r="M337" i="1"/>
  <c r="N337" i="1" s="1"/>
  <c r="O337" i="1" s="1"/>
  <c r="M338" i="1"/>
  <c r="N338" i="1" s="1"/>
  <c r="O338" i="1" s="1"/>
  <c r="M339" i="1"/>
  <c r="N339" i="1" s="1"/>
  <c r="O339" i="1" s="1"/>
  <c r="M340" i="1"/>
  <c r="N340" i="1" s="1"/>
  <c r="O340" i="1" s="1"/>
  <c r="M341" i="1"/>
  <c r="N341" i="1" s="1"/>
  <c r="O341" i="1" s="1"/>
  <c r="M344" i="1"/>
  <c r="N344" i="1" s="1"/>
  <c r="O344" i="1" s="1"/>
  <c r="M345" i="1"/>
  <c r="N345" i="1" s="1"/>
  <c r="O345" i="1" s="1"/>
  <c r="M346" i="1"/>
  <c r="N346" i="1" s="1"/>
  <c r="O346" i="1" s="1"/>
  <c r="M347" i="1"/>
  <c r="N347" i="1" s="1"/>
  <c r="O347" i="1" s="1"/>
  <c r="M348" i="1"/>
  <c r="N348" i="1" s="1"/>
  <c r="O348" i="1" s="1"/>
  <c r="M351" i="1"/>
  <c r="N351" i="1" s="1"/>
  <c r="O351" i="1" s="1"/>
  <c r="M354" i="1"/>
  <c r="N354" i="1" s="1"/>
  <c r="O354" i="1" s="1"/>
  <c r="M355" i="1"/>
  <c r="N355" i="1" s="1"/>
  <c r="O355" i="1" s="1"/>
  <c r="M356" i="1"/>
  <c r="N356" i="1" s="1"/>
  <c r="O356" i="1" s="1"/>
  <c r="N357" i="1"/>
  <c r="O357" i="1" s="1"/>
  <c r="M374" i="1"/>
  <c r="N374" i="1" s="1"/>
  <c r="O374" i="1" s="1"/>
  <c r="M375" i="1"/>
  <c r="N375" i="1" s="1"/>
  <c r="O375" i="1" s="1"/>
  <c r="M376" i="1"/>
  <c r="N376" i="1" s="1"/>
  <c r="O376" i="1" s="1"/>
  <c r="M377" i="1"/>
  <c r="N377" i="1" s="1"/>
  <c r="O377" i="1" s="1"/>
  <c r="M378" i="1"/>
  <c r="N378" i="1" s="1"/>
  <c r="O378" i="1" s="1"/>
  <c r="M379" i="1"/>
  <c r="N379" i="1" s="1"/>
  <c r="O379" i="1" s="1"/>
  <c r="M380" i="1"/>
  <c r="N380" i="1" s="1"/>
  <c r="O380" i="1" s="1"/>
  <c r="M381" i="1"/>
  <c r="N381" i="1" s="1"/>
  <c r="O381" i="1" s="1"/>
  <c r="M382" i="1"/>
  <c r="N382" i="1" s="1"/>
  <c r="O382" i="1" s="1"/>
  <c r="M383" i="1"/>
  <c r="N383" i="1" s="1"/>
  <c r="O383" i="1" s="1"/>
  <c r="M384" i="1"/>
  <c r="N384" i="1" s="1"/>
  <c r="O384" i="1" s="1"/>
  <c r="M385" i="1"/>
  <c r="N385" i="1" s="1"/>
  <c r="O385" i="1" s="1"/>
  <c r="M386" i="1"/>
  <c r="N386" i="1" s="1"/>
  <c r="O386" i="1" s="1"/>
  <c r="M387" i="1"/>
  <c r="N387" i="1" s="1"/>
  <c r="O387" i="1" s="1"/>
  <c r="M388" i="1"/>
  <c r="N388" i="1" s="1"/>
  <c r="O388" i="1" s="1"/>
  <c r="M389" i="1"/>
  <c r="N389" i="1" s="1"/>
  <c r="O389" i="1" s="1"/>
  <c r="M396" i="1"/>
  <c r="N396" i="1" s="1"/>
  <c r="O396" i="1" s="1"/>
  <c r="M400" i="1"/>
  <c r="N400" i="1" s="1"/>
  <c r="O400" i="1" s="1"/>
  <c r="M401" i="1"/>
  <c r="N401" i="1" s="1"/>
  <c r="O401" i="1" s="1"/>
  <c r="M402" i="1"/>
  <c r="N402" i="1" s="1"/>
  <c r="O402" i="1" s="1"/>
  <c r="M442" i="1"/>
  <c r="N442" i="1" s="1"/>
  <c r="O442" i="1" s="1"/>
  <c r="M443" i="1"/>
  <c r="N443" i="1" s="1"/>
  <c r="O443" i="1" s="1"/>
  <c r="M447" i="1"/>
  <c r="N447" i="1" s="1"/>
  <c r="O447" i="1" s="1"/>
  <c r="M448" i="1"/>
  <c r="N448" i="1" s="1"/>
  <c r="O448" i="1" s="1"/>
  <c r="M449" i="1"/>
  <c r="N449" i="1" s="1"/>
  <c r="O449" i="1" s="1"/>
  <c r="M450" i="1"/>
  <c r="N450" i="1" s="1"/>
  <c r="O450" i="1" s="1"/>
  <c r="M451" i="1"/>
  <c r="N451" i="1" s="1"/>
  <c r="O451" i="1" s="1"/>
  <c r="M452" i="1"/>
  <c r="N452" i="1" s="1"/>
  <c r="O452" i="1" s="1"/>
  <c r="M453" i="1"/>
  <c r="N453" i="1" s="1"/>
  <c r="O453" i="1" s="1"/>
  <c r="M456" i="1"/>
  <c r="N456" i="1" s="1"/>
  <c r="O456" i="1" s="1"/>
  <c r="M459" i="1"/>
  <c r="N459" i="1" s="1"/>
  <c r="O459" i="1" s="1"/>
  <c r="M460" i="1"/>
  <c r="N460" i="1" s="1"/>
  <c r="O460" i="1" s="1"/>
  <c r="M463" i="1"/>
  <c r="N463" i="1" s="1"/>
  <c r="O463" i="1" s="1"/>
  <c r="M467" i="1"/>
  <c r="N467" i="1" s="1"/>
  <c r="O467" i="1" s="1"/>
  <c r="M470" i="1"/>
  <c r="N470" i="1" s="1"/>
  <c r="O470" i="1" s="1"/>
  <c r="M471" i="1"/>
  <c r="N471" i="1" s="1"/>
  <c r="O471" i="1" s="1"/>
  <c r="M474" i="1"/>
  <c r="N474" i="1" s="1"/>
  <c r="O474" i="1" s="1"/>
  <c r="M475" i="1"/>
  <c r="N475" i="1" s="1"/>
  <c r="O475" i="1" s="1"/>
  <c r="M477" i="1"/>
  <c r="N477" i="1" s="1"/>
  <c r="O477" i="1" s="1"/>
  <c r="M480" i="1"/>
  <c r="N480" i="1" s="1"/>
  <c r="O480" i="1" s="1"/>
  <c r="M481" i="1"/>
  <c r="N481" i="1" s="1"/>
  <c r="O481" i="1" s="1"/>
  <c r="M482" i="1"/>
  <c r="N482" i="1" s="1"/>
  <c r="O482" i="1" s="1"/>
  <c r="M483" i="1"/>
  <c r="N483" i="1" s="1"/>
  <c r="O483" i="1" s="1"/>
  <c r="M485" i="1"/>
  <c r="N485" i="1" s="1"/>
  <c r="O485" i="1" s="1"/>
  <c r="M488" i="1"/>
  <c r="N488" i="1" s="1"/>
  <c r="O488" i="1" s="1"/>
  <c r="M489" i="1"/>
  <c r="N489" i="1" s="1"/>
  <c r="O489" i="1" s="1"/>
  <c r="M490" i="1"/>
  <c r="N490" i="1" s="1"/>
  <c r="O490" i="1" s="1"/>
  <c r="M496" i="1"/>
  <c r="N496" i="1" s="1"/>
  <c r="O496" i="1" s="1"/>
  <c r="M497" i="1"/>
  <c r="N497" i="1" s="1"/>
  <c r="O497" i="1" s="1"/>
  <c r="M498" i="1"/>
  <c r="N498" i="1" s="1"/>
  <c r="O498" i="1" s="1"/>
  <c r="M499" i="1"/>
  <c r="N499" i="1" s="1"/>
  <c r="O499" i="1" s="1"/>
  <c r="M500" i="1"/>
  <c r="N500" i="1" s="1"/>
  <c r="O500" i="1" s="1"/>
  <c r="M501" i="1"/>
  <c r="N501" i="1" s="1"/>
  <c r="O501" i="1" s="1"/>
  <c r="M502" i="1"/>
  <c r="N502" i="1" s="1"/>
  <c r="O502" i="1" s="1"/>
  <c r="M503" i="1"/>
  <c r="N503" i="1" s="1"/>
  <c r="O503" i="1" s="1"/>
  <c r="M504" i="1"/>
  <c r="N504" i="1" s="1"/>
  <c r="O504" i="1" s="1"/>
  <c r="M505" i="1"/>
  <c r="N505" i="1" s="1"/>
  <c r="O505" i="1" s="1"/>
  <c r="M506" i="1"/>
  <c r="N506" i="1" s="1"/>
  <c r="O506" i="1" s="1"/>
  <c r="M507" i="1"/>
  <c r="N507" i="1" s="1"/>
  <c r="O507" i="1" s="1"/>
  <c r="M508" i="1"/>
  <c r="N508" i="1" s="1"/>
  <c r="O508" i="1" s="1"/>
  <c r="M511" i="1"/>
  <c r="N511" i="1" s="1"/>
  <c r="O511" i="1" s="1"/>
  <c r="M513" i="1"/>
  <c r="N513" i="1" s="1"/>
  <c r="O513" i="1" s="1"/>
  <c r="M515" i="1"/>
  <c r="N515" i="1" s="1"/>
  <c r="O515" i="1" s="1"/>
  <c r="P515" i="1" s="1"/>
  <c r="R515" i="1" s="1"/>
  <c r="S515" i="1" s="1"/>
  <c r="T515" i="1" s="1"/>
  <c r="J515" i="1" s="1"/>
  <c r="M516" i="1"/>
  <c r="N516" i="1" s="1"/>
  <c r="O516" i="1" s="1"/>
  <c r="M517" i="1"/>
  <c r="N517" i="1" s="1"/>
  <c r="O517" i="1" s="1"/>
  <c r="M518" i="1"/>
  <c r="N518" i="1" s="1"/>
  <c r="O518" i="1" s="1"/>
  <c r="M519" i="1"/>
  <c r="N519" i="1" s="1"/>
  <c r="O519" i="1" s="1"/>
  <c r="M520" i="1"/>
  <c r="N520" i="1" s="1"/>
  <c r="O520" i="1" s="1"/>
  <c r="M521" i="1"/>
  <c r="N521" i="1" s="1"/>
  <c r="O521" i="1" s="1"/>
  <c r="M522" i="1"/>
  <c r="N522" i="1" s="1"/>
  <c r="O522" i="1" s="1"/>
  <c r="M523" i="1"/>
  <c r="N523" i="1" s="1"/>
  <c r="O523" i="1" s="1"/>
  <c r="M524" i="1"/>
  <c r="N524" i="1" s="1"/>
  <c r="O524" i="1" s="1"/>
  <c r="M525" i="1"/>
  <c r="N525" i="1" s="1"/>
  <c r="O525" i="1" s="1"/>
  <c r="M527" i="1"/>
  <c r="N527" i="1" s="1"/>
  <c r="O527" i="1" s="1"/>
  <c r="M528" i="1"/>
  <c r="N528" i="1" s="1"/>
  <c r="O528" i="1" s="1"/>
  <c r="M529" i="1"/>
  <c r="N529" i="1" s="1"/>
  <c r="O529" i="1" s="1"/>
  <c r="M530" i="1"/>
  <c r="N530" i="1" s="1"/>
  <c r="O530" i="1" s="1"/>
  <c r="M531" i="1"/>
  <c r="N531" i="1" s="1"/>
  <c r="O531" i="1" s="1"/>
  <c r="M532" i="1"/>
  <c r="N532" i="1" s="1"/>
  <c r="O532" i="1" s="1"/>
  <c r="M533" i="1"/>
  <c r="N533" i="1" s="1"/>
  <c r="O533" i="1" s="1"/>
  <c r="M534" i="1"/>
  <c r="N534" i="1" s="1"/>
  <c r="O534" i="1" s="1"/>
  <c r="M535" i="1"/>
  <c r="N535" i="1" s="1"/>
  <c r="O535" i="1" s="1"/>
  <c r="M536" i="1"/>
  <c r="N536" i="1" s="1"/>
  <c r="O536" i="1" s="1"/>
  <c r="M537" i="1"/>
  <c r="N537" i="1" s="1"/>
  <c r="O537" i="1" s="1"/>
  <c r="M538" i="1"/>
  <c r="N538" i="1" s="1"/>
  <c r="O538" i="1" s="1"/>
  <c r="M539" i="1"/>
  <c r="N539" i="1" s="1"/>
  <c r="O539" i="1" s="1"/>
  <c r="M540" i="1"/>
  <c r="N540" i="1" s="1"/>
  <c r="O540" i="1" s="1"/>
  <c r="M541" i="1"/>
  <c r="N541" i="1" s="1"/>
  <c r="O541" i="1" s="1"/>
  <c r="M542" i="1"/>
  <c r="N542" i="1" s="1"/>
  <c r="O542" i="1" s="1"/>
  <c r="M543" i="1"/>
  <c r="N543" i="1" s="1"/>
  <c r="O543" i="1" s="1"/>
  <c r="M544" i="1"/>
  <c r="N544" i="1" s="1"/>
  <c r="O544" i="1" s="1"/>
  <c r="M545" i="1"/>
  <c r="N545" i="1" s="1"/>
  <c r="O545" i="1" s="1"/>
  <c r="M546" i="1"/>
  <c r="N546" i="1" s="1"/>
  <c r="O546" i="1" s="1"/>
  <c r="M547" i="1"/>
  <c r="N547" i="1" s="1"/>
  <c r="O547" i="1" s="1"/>
  <c r="M548" i="1"/>
  <c r="N548" i="1" s="1"/>
  <c r="O548" i="1" s="1"/>
  <c r="M549" i="1"/>
  <c r="N549" i="1" s="1"/>
  <c r="O549" i="1" s="1"/>
  <c r="M556" i="1"/>
  <c r="N556" i="1" s="1"/>
  <c r="O556" i="1" s="1"/>
  <c r="M564" i="1"/>
  <c r="N564" i="1" s="1"/>
  <c r="O564" i="1" s="1"/>
  <c r="M567" i="1"/>
  <c r="N567" i="1" s="1"/>
  <c r="O567" i="1" s="1"/>
  <c r="M568" i="1"/>
  <c r="N568" i="1" s="1"/>
  <c r="O568" i="1" s="1"/>
  <c r="M569" i="1"/>
  <c r="N569" i="1" s="1"/>
  <c r="O569" i="1" s="1"/>
  <c r="M570" i="1"/>
  <c r="N570" i="1" s="1"/>
  <c r="O570" i="1" s="1"/>
  <c r="M571" i="1"/>
  <c r="N571" i="1" s="1"/>
  <c r="O571" i="1" s="1"/>
  <c r="M572" i="1"/>
  <c r="N572" i="1" s="1"/>
  <c r="O572" i="1" s="1"/>
  <c r="M573" i="1"/>
  <c r="N573" i="1" s="1"/>
  <c r="O573" i="1" s="1"/>
  <c r="M586" i="1"/>
  <c r="N586" i="1" s="1"/>
  <c r="O586" i="1" s="1"/>
  <c r="M587" i="1"/>
  <c r="N587" i="1" s="1"/>
  <c r="O587" i="1" s="1"/>
  <c r="M588" i="1"/>
  <c r="N588" i="1" s="1"/>
  <c r="O588" i="1" s="1"/>
  <c r="M590" i="1"/>
  <c r="N590" i="1" s="1"/>
  <c r="O590" i="1" s="1"/>
  <c r="M591" i="1"/>
  <c r="N591" i="1" s="1"/>
  <c r="O591" i="1" s="1"/>
  <c r="M592" i="1"/>
  <c r="N592" i="1" s="1"/>
  <c r="O592" i="1" s="1"/>
  <c r="M593" i="1"/>
  <c r="N593" i="1" s="1"/>
  <c r="O593" i="1" s="1"/>
  <c r="M594" i="1"/>
  <c r="N594" i="1" s="1"/>
  <c r="O594" i="1" s="1"/>
  <c r="M595" i="1"/>
  <c r="N595" i="1" s="1"/>
  <c r="O595" i="1" s="1"/>
  <c r="M596" i="1"/>
  <c r="N596" i="1" s="1"/>
  <c r="O596" i="1" s="1"/>
  <c r="M597" i="1"/>
  <c r="N597" i="1" s="1"/>
  <c r="O597" i="1" s="1"/>
  <c r="M598" i="1"/>
  <c r="N598" i="1" s="1"/>
  <c r="O598" i="1" s="1"/>
  <c r="M599" i="1"/>
  <c r="N599" i="1" s="1"/>
  <c r="O599" i="1" s="1"/>
  <c r="M600" i="1"/>
  <c r="N600" i="1" s="1"/>
  <c r="O600" i="1" s="1"/>
  <c r="M601" i="1"/>
  <c r="N601" i="1" s="1"/>
  <c r="O601" i="1" s="1"/>
  <c r="M603" i="1"/>
  <c r="N603" i="1" s="1"/>
  <c r="O603" i="1" s="1"/>
  <c r="M604" i="1"/>
  <c r="N604" i="1" s="1"/>
  <c r="O604" i="1" s="1"/>
  <c r="M605" i="1"/>
  <c r="N605" i="1" s="1"/>
  <c r="O605" i="1" s="1"/>
  <c r="M607" i="1"/>
  <c r="N607" i="1" s="1"/>
  <c r="O607" i="1" s="1"/>
  <c r="M608" i="1"/>
  <c r="N608" i="1" s="1"/>
  <c r="O608" i="1" s="1"/>
  <c r="M610" i="1"/>
  <c r="N610" i="1" s="1"/>
  <c r="O610" i="1" s="1"/>
  <c r="M611" i="1"/>
  <c r="N611" i="1" s="1"/>
  <c r="O611" i="1" s="1"/>
  <c r="M613" i="1"/>
  <c r="N613" i="1" s="1"/>
  <c r="O613" i="1" s="1"/>
  <c r="M614" i="1"/>
  <c r="N614" i="1" s="1"/>
  <c r="O614" i="1" s="1"/>
  <c r="M616" i="1"/>
  <c r="N616" i="1" s="1"/>
  <c r="O616" i="1" s="1"/>
  <c r="M617" i="1"/>
  <c r="N617" i="1" s="1"/>
  <c r="O617" i="1" s="1"/>
  <c r="P265" i="1" l="1"/>
  <c r="R265" i="1" s="1"/>
  <c r="S265" i="1" s="1"/>
  <c r="T265" i="1" s="1"/>
  <c r="J265" i="1" s="1"/>
  <c r="P263" i="1"/>
  <c r="R263" i="1" s="1"/>
  <c r="S263" i="1" s="1"/>
  <c r="T263" i="1" s="1"/>
  <c r="J263" i="1" s="1"/>
  <c r="P258" i="1"/>
  <c r="R258" i="1" s="1"/>
  <c r="S258" i="1" s="1"/>
  <c r="T258" i="1" s="1"/>
  <c r="J258" i="1" s="1"/>
  <c r="P196" i="1"/>
  <c r="R196" i="1" s="1"/>
  <c r="S196" i="1" s="1"/>
  <c r="T196" i="1" s="1"/>
  <c r="J196" i="1" s="1"/>
  <c r="P269" i="1"/>
  <c r="R269" i="1" s="1"/>
  <c r="S269" i="1" s="1"/>
  <c r="T269" i="1" s="1"/>
  <c r="J269" i="1" s="1"/>
  <c r="P266" i="1"/>
  <c r="R266" i="1" s="1"/>
  <c r="S266" i="1" s="1"/>
  <c r="T266" i="1" s="1"/>
  <c r="J266" i="1" s="1"/>
  <c r="P264" i="1"/>
  <c r="R264" i="1" s="1"/>
  <c r="S264" i="1" s="1"/>
  <c r="T264" i="1" s="1"/>
  <c r="J264" i="1" s="1"/>
  <c r="P262" i="1"/>
  <c r="R262" i="1" s="1"/>
  <c r="S262" i="1" s="1"/>
  <c r="T262" i="1" s="1"/>
  <c r="J262" i="1" s="1"/>
  <c r="P259" i="1"/>
  <c r="R259" i="1" s="1"/>
  <c r="S259" i="1" s="1"/>
  <c r="T259" i="1" s="1"/>
  <c r="J259" i="1" s="1"/>
  <c r="P256" i="1"/>
  <c r="R256" i="1" s="1"/>
  <c r="S256" i="1" s="1"/>
  <c r="T256" i="1" s="1"/>
  <c r="J256" i="1" s="1"/>
  <c r="P257" i="1"/>
  <c r="R257" i="1" s="1"/>
  <c r="S257" i="1" s="1"/>
  <c r="T257" i="1" s="1"/>
  <c r="J257" i="1" s="1"/>
  <c r="P268" i="1"/>
  <c r="R268" i="1" s="1"/>
  <c r="S268" i="1" s="1"/>
  <c r="T268" i="1" s="1"/>
  <c r="J268" i="1" s="1"/>
  <c r="P261" i="1"/>
  <c r="R261" i="1" s="1"/>
  <c r="S261" i="1" s="1"/>
  <c r="T261" i="1" s="1"/>
  <c r="J261" i="1" s="1"/>
  <c r="P254" i="1"/>
  <c r="R254" i="1" s="1"/>
  <c r="S254" i="1" s="1"/>
  <c r="T254" i="1" s="1"/>
  <c r="J254" i="1" s="1"/>
  <c r="P287" i="1"/>
  <c r="R287" i="1" s="1"/>
  <c r="S287" i="1" s="1"/>
  <c r="T287" i="1" s="1"/>
  <c r="J287" i="1" s="1"/>
  <c r="P253" i="1"/>
  <c r="R253" i="1" s="1"/>
  <c r="S253" i="1" s="1"/>
  <c r="T253" i="1" s="1"/>
  <c r="J253" i="1" s="1"/>
  <c r="P176" i="1"/>
  <c r="R176" i="1" s="1"/>
  <c r="S176" i="1" s="1"/>
  <c r="T176" i="1" s="1"/>
  <c r="J176" i="1" s="1"/>
  <c r="P173" i="1"/>
  <c r="R173" i="1" s="1"/>
  <c r="S173" i="1" s="1"/>
  <c r="T173" i="1" s="1"/>
  <c r="J173" i="1" s="1"/>
  <c r="P171" i="1"/>
  <c r="R171" i="1" s="1"/>
  <c r="S171" i="1" s="1"/>
  <c r="T171" i="1" s="1"/>
  <c r="J171" i="1" s="1"/>
  <c r="P180" i="1"/>
  <c r="R180" i="1" s="1"/>
  <c r="S180" i="1" s="1"/>
  <c r="T180" i="1" s="1"/>
  <c r="J180" i="1" s="1"/>
  <c r="P182" i="1"/>
  <c r="R182" i="1" s="1"/>
  <c r="S182" i="1" s="1"/>
  <c r="T182" i="1" s="1"/>
  <c r="J182" i="1" s="1"/>
  <c r="P185" i="1"/>
  <c r="R185" i="1" s="1"/>
  <c r="S185" i="1" s="1"/>
  <c r="T185" i="1" s="1"/>
  <c r="J185" i="1" s="1"/>
  <c r="P187" i="1"/>
  <c r="R187" i="1" s="1"/>
  <c r="S187" i="1" s="1"/>
  <c r="T187" i="1" s="1"/>
  <c r="J187" i="1" s="1"/>
  <c r="P190" i="1"/>
  <c r="R190" i="1" s="1"/>
  <c r="S190" i="1" s="1"/>
  <c r="T190" i="1" s="1"/>
  <c r="J190" i="1" s="1"/>
  <c r="P192" i="1"/>
  <c r="R192" i="1" s="1"/>
  <c r="S192" i="1" s="1"/>
  <c r="T192" i="1" s="1"/>
  <c r="J192" i="1" s="1"/>
  <c r="P189" i="1"/>
  <c r="R189" i="1" s="1"/>
  <c r="S189" i="1" s="1"/>
  <c r="T189" i="1" s="1"/>
  <c r="J189" i="1" s="1"/>
  <c r="P215" i="1"/>
  <c r="R215" i="1" s="1"/>
  <c r="S215" i="1" s="1"/>
  <c r="T215" i="1" s="1"/>
  <c r="J215" i="1" s="1"/>
  <c r="P229" i="1"/>
  <c r="R229" i="1" s="1"/>
  <c r="S229" i="1" s="1"/>
  <c r="T229" i="1" s="1"/>
  <c r="J229" i="1" s="1"/>
  <c r="P231" i="1"/>
  <c r="R231" i="1" s="1"/>
  <c r="S231" i="1" s="1"/>
  <c r="T231" i="1" s="1"/>
  <c r="J231" i="1" s="1"/>
  <c r="P234" i="1"/>
  <c r="R234" i="1" s="1"/>
  <c r="S234" i="1" s="1"/>
  <c r="T234" i="1" s="1"/>
  <c r="J234" i="1" s="1"/>
  <c r="P240" i="1"/>
  <c r="R240" i="1" s="1"/>
  <c r="S240" i="1" s="1"/>
  <c r="T240" i="1" s="1"/>
  <c r="J240" i="1" s="1"/>
  <c r="P243" i="1"/>
  <c r="R243" i="1" s="1"/>
  <c r="S243" i="1" s="1"/>
  <c r="T243" i="1" s="1"/>
  <c r="J243" i="1" s="1"/>
  <c r="P245" i="1"/>
  <c r="R245" i="1" s="1"/>
  <c r="S245" i="1" s="1"/>
  <c r="T245" i="1" s="1"/>
  <c r="J245" i="1" s="1"/>
  <c r="P179" i="1"/>
  <c r="R179" i="1" s="1"/>
  <c r="S179" i="1" s="1"/>
  <c r="T179" i="1" s="1"/>
  <c r="J179" i="1" s="1"/>
  <c r="P214" i="1"/>
  <c r="R214" i="1" s="1"/>
  <c r="S214" i="1" s="1"/>
  <c r="T214" i="1" s="1"/>
  <c r="J214" i="1" s="1"/>
  <c r="P218" i="1"/>
  <c r="R218" i="1" s="1"/>
  <c r="S218" i="1" s="1"/>
  <c r="T218" i="1" s="1"/>
  <c r="J218" i="1" s="1"/>
  <c r="P220" i="1"/>
  <c r="R220" i="1" s="1"/>
  <c r="S220" i="1" s="1"/>
  <c r="T220" i="1" s="1"/>
  <c r="J220" i="1" s="1"/>
  <c r="P217" i="1"/>
  <c r="R217" i="1" s="1"/>
  <c r="S217" i="1" s="1"/>
  <c r="T217" i="1" s="1"/>
  <c r="J217" i="1" s="1"/>
  <c r="P225" i="1"/>
  <c r="R225" i="1" s="1"/>
  <c r="S225" i="1" s="1"/>
  <c r="T225" i="1" s="1"/>
  <c r="J225" i="1" s="1"/>
  <c r="P235" i="1"/>
  <c r="R235" i="1" s="1"/>
  <c r="S235" i="1" s="1"/>
  <c r="T235" i="1" s="1"/>
  <c r="J235" i="1" s="1"/>
  <c r="P248" i="1"/>
  <c r="R248" i="1" s="1"/>
  <c r="S248" i="1" s="1"/>
  <c r="T248" i="1" s="1"/>
  <c r="J248" i="1" s="1"/>
  <c r="P250" i="1"/>
  <c r="R250" i="1" s="1"/>
  <c r="S250" i="1" s="1"/>
  <c r="T250" i="1" s="1"/>
  <c r="J250" i="1" s="1"/>
  <c r="P177" i="1"/>
  <c r="R177" i="1" s="1"/>
  <c r="S177" i="1" s="1"/>
  <c r="T177" i="1" s="1"/>
  <c r="J177" i="1" s="1"/>
  <c r="P175" i="1"/>
  <c r="R175" i="1" s="1"/>
  <c r="S175" i="1" s="1"/>
  <c r="T175" i="1" s="1"/>
  <c r="J175" i="1" s="1"/>
  <c r="P172" i="1"/>
  <c r="R172" i="1" s="1"/>
  <c r="S172" i="1" s="1"/>
  <c r="T172" i="1" s="1"/>
  <c r="J172" i="1" s="1"/>
  <c r="P170" i="1"/>
  <c r="R170" i="1" s="1"/>
  <c r="S170" i="1" s="1"/>
  <c r="T170" i="1" s="1"/>
  <c r="J170" i="1" s="1"/>
  <c r="P181" i="1"/>
  <c r="R181" i="1" s="1"/>
  <c r="S181" i="1" s="1"/>
  <c r="T181" i="1" s="1"/>
  <c r="J181" i="1" s="1"/>
  <c r="P184" i="1"/>
  <c r="R184" i="1" s="1"/>
  <c r="S184" i="1" s="1"/>
  <c r="T184" i="1" s="1"/>
  <c r="J184" i="1" s="1"/>
  <c r="P186" i="1"/>
  <c r="R186" i="1" s="1"/>
  <c r="S186" i="1" s="1"/>
  <c r="T186" i="1" s="1"/>
  <c r="J186" i="1" s="1"/>
  <c r="P188" i="1"/>
  <c r="R188" i="1" s="1"/>
  <c r="S188" i="1" s="1"/>
  <c r="T188" i="1" s="1"/>
  <c r="J188" i="1" s="1"/>
  <c r="P191" i="1"/>
  <c r="R191" i="1" s="1"/>
  <c r="S191" i="1" s="1"/>
  <c r="T191" i="1" s="1"/>
  <c r="J191" i="1" s="1"/>
  <c r="P193" i="1"/>
  <c r="R193" i="1" s="1"/>
  <c r="S193" i="1" s="1"/>
  <c r="T193" i="1" s="1"/>
  <c r="J193" i="1" s="1"/>
  <c r="P216" i="1"/>
  <c r="R216" i="1" s="1"/>
  <c r="S216" i="1" s="1"/>
  <c r="T216" i="1" s="1"/>
  <c r="J216" i="1" s="1"/>
  <c r="P230" i="1"/>
  <c r="R230" i="1" s="1"/>
  <c r="S230" i="1" s="1"/>
  <c r="T230" i="1" s="1"/>
  <c r="J230" i="1" s="1"/>
  <c r="P233" i="1"/>
  <c r="R233" i="1" s="1"/>
  <c r="S233" i="1" s="1"/>
  <c r="T233" i="1" s="1"/>
  <c r="J233" i="1" s="1"/>
  <c r="P239" i="1"/>
  <c r="R239" i="1" s="1"/>
  <c r="S239" i="1" s="1"/>
  <c r="T239" i="1" s="1"/>
  <c r="J239" i="1" s="1"/>
  <c r="P244" i="1"/>
  <c r="R244" i="1" s="1"/>
  <c r="S244" i="1" s="1"/>
  <c r="T244" i="1" s="1"/>
  <c r="J244" i="1" s="1"/>
  <c r="P238" i="1"/>
  <c r="R238" i="1" s="1"/>
  <c r="S238" i="1" s="1"/>
  <c r="T238" i="1" s="1"/>
  <c r="J238" i="1" s="1"/>
  <c r="P219" i="1"/>
  <c r="R219" i="1" s="1"/>
  <c r="S219" i="1" s="1"/>
  <c r="T219" i="1" s="1"/>
  <c r="J219" i="1" s="1"/>
  <c r="P222" i="1"/>
  <c r="R222" i="1" s="1"/>
  <c r="S222" i="1" s="1"/>
  <c r="T222" i="1" s="1"/>
  <c r="J222" i="1" s="1"/>
  <c r="R195" i="1"/>
  <c r="S195" i="1" s="1"/>
  <c r="T195" i="1" s="1"/>
  <c r="J195" i="1" s="1"/>
  <c r="P223" i="1"/>
  <c r="R223" i="1" s="1"/>
  <c r="S223" i="1" s="1"/>
  <c r="T223" i="1" s="1"/>
  <c r="J223" i="1" s="1"/>
  <c r="P226" i="1"/>
  <c r="R226" i="1" s="1"/>
  <c r="S226" i="1" s="1"/>
  <c r="T226" i="1" s="1"/>
  <c r="J226" i="1" s="1"/>
  <c r="P236" i="1"/>
  <c r="R236" i="1" s="1"/>
  <c r="S236" i="1" s="1"/>
  <c r="T236" i="1" s="1"/>
  <c r="J236" i="1" s="1"/>
  <c r="P249" i="1"/>
  <c r="R249" i="1" s="1"/>
  <c r="S249" i="1" s="1"/>
  <c r="T249" i="1" s="1"/>
  <c r="J249" i="1" s="1"/>
  <c r="P167" i="1"/>
  <c r="R167" i="1" s="1"/>
  <c r="S167" i="1" s="1"/>
  <c r="T167" i="1" s="1"/>
  <c r="J167" i="1" s="1"/>
  <c r="P166" i="1"/>
  <c r="R166" i="1" s="1"/>
  <c r="S166" i="1" s="1"/>
  <c r="T166" i="1" s="1"/>
  <c r="J166" i="1" s="1"/>
  <c r="P165" i="1"/>
  <c r="R165" i="1" s="1"/>
  <c r="S165" i="1" s="1"/>
  <c r="T165" i="1" s="1"/>
  <c r="J165" i="1" s="1"/>
  <c r="P159" i="1"/>
  <c r="R159" i="1" s="1"/>
  <c r="S159" i="1" s="1"/>
  <c r="T159" i="1" s="1"/>
  <c r="J159" i="1" s="1"/>
  <c r="P157" i="1"/>
  <c r="R157" i="1" s="1"/>
  <c r="S157" i="1" s="1"/>
  <c r="T157" i="1" s="1"/>
  <c r="J157" i="1" s="1"/>
  <c r="P155" i="1"/>
  <c r="R155" i="1" s="1"/>
  <c r="S155" i="1" s="1"/>
  <c r="T155" i="1" s="1"/>
  <c r="J155" i="1" s="1"/>
  <c r="P153" i="1"/>
  <c r="R153" i="1" s="1"/>
  <c r="S153" i="1" s="1"/>
  <c r="T153" i="1" s="1"/>
  <c r="J153" i="1" s="1"/>
  <c r="P151" i="1"/>
  <c r="R151" i="1" s="1"/>
  <c r="S151" i="1" s="1"/>
  <c r="T151" i="1" s="1"/>
  <c r="J151" i="1" s="1"/>
  <c r="P145" i="1"/>
  <c r="R145" i="1" s="1"/>
  <c r="S145" i="1" s="1"/>
  <c r="T145" i="1" s="1"/>
  <c r="J145" i="1" s="1"/>
  <c r="P141" i="1"/>
  <c r="R141" i="1" s="1"/>
  <c r="S141" i="1" s="1"/>
  <c r="T141" i="1" s="1"/>
  <c r="J141" i="1" s="1"/>
  <c r="P136" i="1"/>
  <c r="R136" i="1" s="1"/>
  <c r="S136" i="1" s="1"/>
  <c r="T136" i="1" s="1"/>
  <c r="J136" i="1" s="1"/>
  <c r="P162" i="1"/>
  <c r="R162" i="1" s="1"/>
  <c r="S162" i="1" s="1"/>
  <c r="T162" i="1" s="1"/>
  <c r="J162" i="1" s="1"/>
  <c r="P160" i="1"/>
  <c r="R160" i="1" s="1"/>
  <c r="S160" i="1" s="1"/>
  <c r="T160" i="1" s="1"/>
  <c r="J160" i="1" s="1"/>
  <c r="P158" i="1"/>
  <c r="R158" i="1" s="1"/>
  <c r="S158" i="1" s="1"/>
  <c r="T158" i="1" s="1"/>
  <c r="J158" i="1" s="1"/>
  <c r="P156" i="1"/>
  <c r="R156" i="1" s="1"/>
  <c r="S156" i="1" s="1"/>
  <c r="T156" i="1" s="1"/>
  <c r="J156" i="1" s="1"/>
  <c r="P154" i="1"/>
  <c r="R154" i="1" s="1"/>
  <c r="S154" i="1" s="1"/>
  <c r="T154" i="1" s="1"/>
  <c r="J154" i="1" s="1"/>
  <c r="P152" i="1"/>
  <c r="R152" i="1" s="1"/>
  <c r="S152" i="1" s="1"/>
  <c r="T152" i="1" s="1"/>
  <c r="J152" i="1" s="1"/>
  <c r="P144" i="1"/>
  <c r="R144" i="1" s="1"/>
  <c r="S144" i="1" s="1"/>
  <c r="T144" i="1" s="1"/>
  <c r="J144" i="1" s="1"/>
  <c r="P139" i="1"/>
  <c r="R139" i="1" s="1"/>
  <c r="S139" i="1" s="1"/>
  <c r="T139" i="1" s="1"/>
  <c r="J139" i="1" s="1"/>
  <c r="P163" i="1"/>
  <c r="R163" i="1" s="1"/>
  <c r="S163" i="1" s="1"/>
  <c r="T163" i="1" s="1"/>
  <c r="J163" i="1" s="1"/>
  <c r="P161" i="1"/>
  <c r="R161" i="1" s="1"/>
  <c r="S161" i="1" s="1"/>
  <c r="T161" i="1" s="1"/>
  <c r="J161" i="1" s="1"/>
  <c r="P147" i="1"/>
  <c r="R147" i="1" s="1"/>
  <c r="P148" i="1"/>
  <c r="R148" i="1" s="1"/>
  <c r="S148" i="1" s="1"/>
  <c r="T148" i="1" s="1"/>
  <c r="J148" i="1" s="1"/>
  <c r="P149" i="1"/>
  <c r="R149" i="1" s="1"/>
  <c r="S149" i="1" s="1"/>
  <c r="T149" i="1" s="1"/>
  <c r="J149" i="1" s="1"/>
  <c r="P146" i="1"/>
  <c r="R146" i="1" s="1"/>
  <c r="S146" i="1" s="1"/>
  <c r="T146" i="1" s="1"/>
  <c r="J146" i="1" s="1"/>
  <c r="P143" i="1"/>
  <c r="R143" i="1" s="1"/>
  <c r="S143" i="1" s="1"/>
  <c r="T143" i="1" s="1"/>
  <c r="J143" i="1" s="1"/>
  <c r="P142" i="1"/>
  <c r="R142" i="1" s="1"/>
  <c r="S142" i="1" s="1"/>
  <c r="T142" i="1" s="1"/>
  <c r="J142" i="1" s="1"/>
  <c r="P138" i="1"/>
  <c r="R138" i="1" s="1"/>
  <c r="S138" i="1" s="1"/>
  <c r="T138" i="1" s="1"/>
  <c r="J138" i="1" s="1"/>
  <c r="P137" i="1"/>
  <c r="R137" i="1" s="1"/>
  <c r="S137" i="1" s="1"/>
  <c r="T137" i="1" s="1"/>
  <c r="J137" i="1" s="1"/>
  <c r="P135" i="1"/>
  <c r="R135" i="1" s="1"/>
  <c r="S135" i="1" s="1"/>
  <c r="T135" i="1" s="1"/>
  <c r="J135" i="1" s="1"/>
  <c r="P134" i="1"/>
  <c r="R134" i="1" s="1"/>
  <c r="S134" i="1" s="1"/>
  <c r="T134" i="1" s="1"/>
  <c r="J134" i="1" s="1"/>
  <c r="P133" i="1"/>
  <c r="R133" i="1" s="1"/>
  <c r="S133" i="1" s="1"/>
  <c r="T133" i="1" s="1"/>
  <c r="J133" i="1" s="1"/>
  <c r="P130" i="1"/>
  <c r="R130" i="1" s="1"/>
  <c r="S130" i="1" s="1"/>
  <c r="T130" i="1" s="1"/>
  <c r="J130" i="1" s="1"/>
  <c r="P128" i="1"/>
  <c r="R128" i="1" s="1"/>
  <c r="S128" i="1" s="1"/>
  <c r="T128" i="1" s="1"/>
  <c r="J128" i="1" s="1"/>
  <c r="P118" i="1"/>
  <c r="R118" i="1" s="1"/>
  <c r="S118" i="1" s="1"/>
  <c r="T118" i="1" s="1"/>
  <c r="J118" i="1" s="1"/>
  <c r="P116" i="1"/>
  <c r="R116" i="1" s="1"/>
  <c r="S116" i="1" s="1"/>
  <c r="T116" i="1" s="1"/>
  <c r="J116" i="1" s="1"/>
  <c r="P113" i="1"/>
  <c r="R113" i="1" s="1"/>
  <c r="S113" i="1" s="1"/>
  <c r="T113" i="1" s="1"/>
  <c r="J113" i="1" s="1"/>
  <c r="P125" i="1"/>
  <c r="R125" i="1" s="1"/>
  <c r="S125" i="1" s="1"/>
  <c r="T125" i="1" s="1"/>
  <c r="J125" i="1" s="1"/>
  <c r="P129" i="1"/>
  <c r="R129" i="1" s="1"/>
  <c r="S129" i="1" s="1"/>
  <c r="T129" i="1" s="1"/>
  <c r="J129" i="1" s="1"/>
  <c r="P127" i="1"/>
  <c r="R127" i="1" s="1"/>
  <c r="S127" i="1" s="1"/>
  <c r="T127" i="1" s="1"/>
  <c r="J127" i="1" s="1"/>
  <c r="P117" i="1"/>
  <c r="R117" i="1" s="1"/>
  <c r="S117" i="1" s="1"/>
  <c r="T117" i="1" s="1"/>
  <c r="J117" i="1" s="1"/>
  <c r="P115" i="1"/>
  <c r="R115" i="1" s="1"/>
  <c r="S115" i="1" s="1"/>
  <c r="T115" i="1" s="1"/>
  <c r="J115" i="1" s="1"/>
  <c r="P122" i="1"/>
  <c r="R122" i="1" s="1"/>
  <c r="S122" i="1" s="1"/>
  <c r="T122" i="1" s="1"/>
  <c r="J122" i="1" s="1"/>
  <c r="P121" i="1"/>
  <c r="R121" i="1" s="1"/>
  <c r="S121" i="1" s="1"/>
  <c r="T121" i="1" s="1"/>
  <c r="J121" i="1" s="1"/>
  <c r="P123" i="1"/>
  <c r="R123" i="1" s="1"/>
  <c r="S123" i="1" s="1"/>
  <c r="T123" i="1" s="1"/>
  <c r="J123" i="1" s="1"/>
  <c r="P119" i="1"/>
  <c r="R119" i="1" s="1"/>
  <c r="S119" i="1" s="1"/>
  <c r="T119" i="1" s="1"/>
  <c r="J119" i="1" s="1"/>
  <c r="P109" i="1"/>
  <c r="R109" i="1" s="1"/>
  <c r="S109" i="1" s="1"/>
  <c r="T109" i="1" s="1"/>
  <c r="J109" i="1" s="1"/>
  <c r="P107" i="1"/>
  <c r="R107" i="1" s="1"/>
  <c r="S107" i="1" s="1"/>
  <c r="T107" i="1" s="1"/>
  <c r="J107" i="1" s="1"/>
  <c r="P55" i="1"/>
  <c r="R55" i="1" s="1"/>
  <c r="S55" i="1" s="1"/>
  <c r="T55" i="1" s="1"/>
  <c r="J55" i="1" s="1"/>
  <c r="P53" i="1"/>
  <c r="R53" i="1" s="1"/>
  <c r="S53" i="1" s="1"/>
  <c r="T53" i="1" s="1"/>
  <c r="J53" i="1" s="1"/>
  <c r="P49" i="1"/>
  <c r="R49" i="1" s="1"/>
  <c r="S49" i="1" s="1"/>
  <c r="T49" i="1" s="1"/>
  <c r="J49" i="1" s="1"/>
  <c r="P45" i="1"/>
  <c r="R45" i="1" s="1"/>
  <c r="S45" i="1" s="1"/>
  <c r="T45" i="1" s="1"/>
  <c r="J45" i="1" s="1"/>
  <c r="P42" i="1"/>
  <c r="R42" i="1" s="1"/>
  <c r="S42" i="1" s="1"/>
  <c r="T42" i="1" s="1"/>
  <c r="J42" i="1" s="1"/>
  <c r="P40" i="1"/>
  <c r="R40" i="1" s="1"/>
  <c r="S40" i="1" s="1"/>
  <c r="T40" i="1" s="1"/>
  <c r="J40" i="1" s="1"/>
  <c r="P37" i="1"/>
  <c r="R37" i="1" s="1"/>
  <c r="S37" i="1" s="1"/>
  <c r="T37" i="1" s="1"/>
  <c r="J37" i="1" s="1"/>
  <c r="P35" i="1"/>
  <c r="R35" i="1" s="1"/>
  <c r="S35" i="1" s="1"/>
  <c r="T35" i="1" s="1"/>
  <c r="J35" i="1" s="1"/>
  <c r="P30" i="1"/>
  <c r="R30" i="1" s="1"/>
  <c r="S30" i="1" s="1"/>
  <c r="T30" i="1" s="1"/>
  <c r="J30" i="1" s="1"/>
  <c r="P28" i="1"/>
  <c r="R28" i="1" s="1"/>
  <c r="S28" i="1" s="1"/>
  <c r="T28" i="1" s="1"/>
  <c r="J28" i="1" s="1"/>
  <c r="P25" i="1"/>
  <c r="R25" i="1" s="1"/>
  <c r="S25" i="1" s="1"/>
  <c r="T25" i="1" s="1"/>
  <c r="J25" i="1" s="1"/>
  <c r="P23" i="1"/>
  <c r="R23" i="1" s="1"/>
  <c r="S23" i="1" s="1"/>
  <c r="T23" i="1" s="1"/>
  <c r="J23" i="1" s="1"/>
  <c r="P20" i="1"/>
  <c r="R20" i="1" s="1"/>
  <c r="S20" i="1" s="1"/>
  <c r="T20" i="1" s="1"/>
  <c r="J20" i="1" s="1"/>
  <c r="P18" i="1"/>
  <c r="R18" i="1" s="1"/>
  <c r="S18" i="1" s="1"/>
  <c r="T18" i="1" s="1"/>
  <c r="J18" i="1" s="1"/>
  <c r="P99" i="1"/>
  <c r="R99" i="1" s="1"/>
  <c r="S99" i="1" s="1"/>
  <c r="T99" i="1" s="1"/>
  <c r="J99" i="1" s="1"/>
  <c r="P46" i="1"/>
  <c r="R46" i="1" s="1"/>
  <c r="S46" i="1" s="1"/>
  <c r="T46" i="1" s="1"/>
  <c r="J46" i="1" s="1"/>
  <c r="P56" i="1"/>
  <c r="R56" i="1" s="1"/>
  <c r="S56" i="1" s="1"/>
  <c r="T56" i="1" s="1"/>
  <c r="J56" i="1" s="1"/>
  <c r="P59" i="1"/>
  <c r="R59" i="1" s="1"/>
  <c r="S59" i="1" s="1"/>
  <c r="T59" i="1" s="1"/>
  <c r="J59" i="1" s="1"/>
  <c r="P61" i="1"/>
  <c r="R61" i="1" s="1"/>
  <c r="S61" i="1" s="1"/>
  <c r="T61" i="1" s="1"/>
  <c r="J61" i="1" s="1"/>
  <c r="P66" i="1"/>
  <c r="R66" i="1" s="1"/>
  <c r="S66" i="1" s="1"/>
  <c r="T66" i="1" s="1"/>
  <c r="J66" i="1" s="1"/>
  <c r="P64" i="1"/>
  <c r="R64" i="1" s="1"/>
  <c r="S64" i="1" s="1"/>
  <c r="T64" i="1" s="1"/>
  <c r="J64" i="1" s="1"/>
  <c r="P69" i="1"/>
  <c r="R69" i="1" s="1"/>
  <c r="S69" i="1" s="1"/>
  <c r="T69" i="1" s="1"/>
  <c r="J69" i="1" s="1"/>
  <c r="P74" i="1"/>
  <c r="R74" i="1" s="1"/>
  <c r="S74" i="1" s="1"/>
  <c r="T74" i="1" s="1"/>
  <c r="J74" i="1" s="1"/>
  <c r="P76" i="1"/>
  <c r="R76" i="1" s="1"/>
  <c r="S76" i="1" s="1"/>
  <c r="T76" i="1" s="1"/>
  <c r="J76" i="1" s="1"/>
  <c r="P79" i="1"/>
  <c r="R79" i="1" s="1"/>
  <c r="S79" i="1" s="1"/>
  <c r="T79" i="1" s="1"/>
  <c r="J79" i="1" s="1"/>
  <c r="P81" i="1"/>
  <c r="R81" i="1" s="1"/>
  <c r="S81" i="1" s="1"/>
  <c r="T81" i="1" s="1"/>
  <c r="J81" i="1" s="1"/>
  <c r="P84" i="1"/>
  <c r="R84" i="1" s="1"/>
  <c r="S84" i="1" s="1"/>
  <c r="T84" i="1" s="1"/>
  <c r="J84" i="1" s="1"/>
  <c r="P86" i="1"/>
  <c r="R86" i="1" s="1"/>
  <c r="S86" i="1" s="1"/>
  <c r="T86" i="1" s="1"/>
  <c r="J86" i="1" s="1"/>
  <c r="P88" i="1"/>
  <c r="R88" i="1" s="1"/>
  <c r="S88" i="1" s="1"/>
  <c r="T88" i="1" s="1"/>
  <c r="J88" i="1" s="1"/>
  <c r="P90" i="1"/>
  <c r="R90" i="1" s="1"/>
  <c r="S90" i="1" s="1"/>
  <c r="T90" i="1" s="1"/>
  <c r="J90" i="1" s="1"/>
  <c r="P110" i="1"/>
  <c r="R110" i="1" s="1"/>
  <c r="S110" i="1" s="1"/>
  <c r="T110" i="1" s="1"/>
  <c r="J110" i="1" s="1"/>
  <c r="P108" i="1"/>
  <c r="R108" i="1" s="1"/>
  <c r="S108" i="1" s="1"/>
  <c r="T108" i="1" s="1"/>
  <c r="J108" i="1" s="1"/>
  <c r="P106" i="1"/>
  <c r="R106" i="1" s="1"/>
  <c r="S106" i="1" s="1"/>
  <c r="T106" i="1" s="1"/>
  <c r="J106" i="1" s="1"/>
  <c r="P54" i="1"/>
  <c r="R54" i="1" s="1"/>
  <c r="S54" i="1" s="1"/>
  <c r="T54" i="1" s="1"/>
  <c r="J54" i="1" s="1"/>
  <c r="P50" i="1"/>
  <c r="R50" i="1" s="1"/>
  <c r="S50" i="1" s="1"/>
  <c r="T50" i="1" s="1"/>
  <c r="J50" i="1" s="1"/>
  <c r="P48" i="1"/>
  <c r="R48" i="1" s="1"/>
  <c r="S48" i="1" s="1"/>
  <c r="T48" i="1" s="1"/>
  <c r="J48" i="1" s="1"/>
  <c r="P44" i="1"/>
  <c r="R44" i="1" s="1"/>
  <c r="S44" i="1" s="1"/>
  <c r="T44" i="1" s="1"/>
  <c r="J44" i="1" s="1"/>
  <c r="P41" i="1"/>
  <c r="R41" i="1" s="1"/>
  <c r="S41" i="1" s="1"/>
  <c r="T41" i="1" s="1"/>
  <c r="J41" i="1" s="1"/>
  <c r="P39" i="1"/>
  <c r="R39" i="1" s="1"/>
  <c r="S39" i="1" s="1"/>
  <c r="T39" i="1" s="1"/>
  <c r="J39" i="1" s="1"/>
  <c r="P36" i="1"/>
  <c r="R36" i="1" s="1"/>
  <c r="S36" i="1" s="1"/>
  <c r="T36" i="1" s="1"/>
  <c r="J36" i="1" s="1"/>
  <c r="P34" i="1"/>
  <c r="R34" i="1" s="1"/>
  <c r="S34" i="1" s="1"/>
  <c r="T34" i="1" s="1"/>
  <c r="J34" i="1" s="1"/>
  <c r="P29" i="1"/>
  <c r="R29" i="1" s="1"/>
  <c r="S29" i="1" s="1"/>
  <c r="T29" i="1" s="1"/>
  <c r="J29" i="1" s="1"/>
  <c r="P26" i="1"/>
  <c r="R26" i="1" s="1"/>
  <c r="S26" i="1" s="1"/>
  <c r="T26" i="1" s="1"/>
  <c r="J26" i="1" s="1"/>
  <c r="P24" i="1"/>
  <c r="R24" i="1" s="1"/>
  <c r="S24" i="1" s="1"/>
  <c r="T24" i="1" s="1"/>
  <c r="J24" i="1" s="1"/>
  <c r="P21" i="1"/>
  <c r="R21" i="1" s="1"/>
  <c r="S21" i="1" s="1"/>
  <c r="T21" i="1" s="1"/>
  <c r="J21" i="1" s="1"/>
  <c r="P19" i="1"/>
  <c r="R19" i="1" s="1"/>
  <c r="S19" i="1" s="1"/>
  <c r="T19" i="1" s="1"/>
  <c r="J19" i="1" s="1"/>
  <c r="P98" i="1"/>
  <c r="R98" i="1" s="1"/>
  <c r="S98" i="1" s="1"/>
  <c r="T98" i="1" s="1"/>
  <c r="P97" i="1"/>
  <c r="R97" i="1" s="1"/>
  <c r="S97" i="1" s="1"/>
  <c r="T97" i="1" s="1"/>
  <c r="J97" i="1" s="1"/>
  <c r="P31" i="1"/>
  <c r="R31" i="1" s="1"/>
  <c r="S31" i="1" s="1"/>
  <c r="T31" i="1" s="1"/>
  <c r="J31" i="1" s="1"/>
  <c r="P51" i="1"/>
  <c r="R51" i="1" s="1"/>
  <c r="S51" i="1" s="1"/>
  <c r="T51" i="1" s="1"/>
  <c r="J51" i="1" s="1"/>
  <c r="P58" i="1"/>
  <c r="R58" i="1" s="1"/>
  <c r="S58" i="1" s="1"/>
  <c r="T58" i="1" s="1"/>
  <c r="J58" i="1" s="1"/>
  <c r="P60" i="1"/>
  <c r="R60" i="1" s="1"/>
  <c r="S60" i="1" s="1"/>
  <c r="T60" i="1" s="1"/>
  <c r="J60" i="1" s="1"/>
  <c r="P63" i="1"/>
  <c r="R63" i="1" s="1"/>
  <c r="S63" i="1" s="1"/>
  <c r="T63" i="1" s="1"/>
  <c r="J63" i="1" s="1"/>
  <c r="P65" i="1"/>
  <c r="R65" i="1" s="1"/>
  <c r="S65" i="1" s="1"/>
  <c r="T65" i="1" s="1"/>
  <c r="J65" i="1" s="1"/>
  <c r="P68" i="1"/>
  <c r="R68" i="1" s="1"/>
  <c r="S68" i="1" s="1"/>
  <c r="T68" i="1" s="1"/>
  <c r="J68" i="1" s="1"/>
  <c r="P70" i="1"/>
  <c r="R70" i="1" s="1"/>
  <c r="S70" i="1" s="1"/>
  <c r="T70" i="1" s="1"/>
  <c r="J70" i="1" s="1"/>
  <c r="P73" i="1"/>
  <c r="R73" i="1" s="1"/>
  <c r="S73" i="1" s="1"/>
  <c r="T73" i="1" s="1"/>
  <c r="J73" i="1" s="1"/>
  <c r="P75" i="1"/>
  <c r="R75" i="1" s="1"/>
  <c r="S75" i="1" s="1"/>
  <c r="T75" i="1" s="1"/>
  <c r="J75" i="1" s="1"/>
  <c r="P78" i="1"/>
  <c r="R78" i="1" s="1"/>
  <c r="S78" i="1" s="1"/>
  <c r="T78" i="1" s="1"/>
  <c r="J78" i="1" s="1"/>
  <c r="P80" i="1"/>
  <c r="R80" i="1" s="1"/>
  <c r="S80" i="1" s="1"/>
  <c r="T80" i="1" s="1"/>
  <c r="J80" i="1" s="1"/>
  <c r="P83" i="1"/>
  <c r="R83" i="1" s="1"/>
  <c r="S83" i="1" s="1"/>
  <c r="T83" i="1" s="1"/>
  <c r="J83" i="1" s="1"/>
  <c r="P85" i="1"/>
  <c r="R85" i="1" s="1"/>
  <c r="S85" i="1" s="1"/>
  <c r="T85" i="1" s="1"/>
  <c r="J85" i="1" s="1"/>
  <c r="P89" i="1"/>
  <c r="R89" i="1" s="1"/>
  <c r="S89" i="1" s="1"/>
  <c r="T89" i="1" s="1"/>
  <c r="J89" i="1" s="1"/>
  <c r="P91" i="1"/>
  <c r="R91" i="1" s="1"/>
  <c r="S91" i="1" s="1"/>
  <c r="T91" i="1" s="1"/>
  <c r="J91" i="1" s="1"/>
  <c r="P617" i="1"/>
  <c r="R617" i="1" s="1"/>
  <c r="S617" i="1" s="1"/>
  <c r="T617" i="1" s="1"/>
  <c r="J617" i="1" s="1"/>
  <c r="P611" i="1"/>
  <c r="R611" i="1" s="1"/>
  <c r="S611" i="1" s="1"/>
  <c r="T611" i="1" s="1"/>
  <c r="J611" i="1" s="1"/>
  <c r="P605" i="1"/>
  <c r="R605" i="1" s="1"/>
  <c r="S605" i="1" s="1"/>
  <c r="T605" i="1" s="1"/>
  <c r="J605" i="1" s="1"/>
  <c r="P603" i="1"/>
  <c r="R603" i="1" s="1"/>
  <c r="S603" i="1" s="1"/>
  <c r="T603" i="1" s="1"/>
  <c r="J603" i="1" s="1"/>
  <c r="P598" i="1"/>
  <c r="R598" i="1" s="1"/>
  <c r="S598" i="1" s="1"/>
  <c r="T598" i="1" s="1"/>
  <c r="J598" i="1" s="1"/>
  <c r="P616" i="1"/>
  <c r="R616" i="1" s="1"/>
  <c r="S616" i="1" s="1"/>
  <c r="T616" i="1" s="1"/>
  <c r="J616" i="1" s="1"/>
  <c r="P613" i="1"/>
  <c r="R613" i="1" s="1"/>
  <c r="S613" i="1" s="1"/>
  <c r="T613" i="1" s="1"/>
  <c r="J613" i="1" s="1"/>
  <c r="P610" i="1"/>
  <c r="R610" i="1" s="1"/>
  <c r="S610" i="1" s="1"/>
  <c r="T610" i="1" s="1"/>
  <c r="J610" i="1" s="1"/>
  <c r="P607" i="1"/>
  <c r="R607" i="1" s="1"/>
  <c r="S607" i="1" s="1"/>
  <c r="T607" i="1" s="1"/>
  <c r="J607" i="1" s="1"/>
  <c r="P604" i="1"/>
  <c r="R604" i="1" s="1"/>
  <c r="S604" i="1" s="1"/>
  <c r="T604" i="1" s="1"/>
  <c r="J604" i="1" s="1"/>
  <c r="P601" i="1"/>
  <c r="R601" i="1" s="1"/>
  <c r="S601" i="1" s="1"/>
  <c r="T601" i="1" s="1"/>
  <c r="J601" i="1" s="1"/>
  <c r="P599" i="1"/>
  <c r="R599" i="1" s="1"/>
  <c r="S599" i="1" s="1"/>
  <c r="T599" i="1" s="1"/>
  <c r="J599" i="1" s="1"/>
  <c r="P597" i="1"/>
  <c r="R597" i="1" s="1"/>
  <c r="S597" i="1" s="1"/>
  <c r="T597" i="1" s="1"/>
  <c r="J597" i="1" s="1"/>
  <c r="P595" i="1"/>
  <c r="R595" i="1" s="1"/>
  <c r="S595" i="1" s="1"/>
  <c r="T595" i="1" s="1"/>
  <c r="J595" i="1" s="1"/>
  <c r="P593" i="1"/>
  <c r="R593" i="1" s="1"/>
  <c r="S593" i="1" s="1"/>
  <c r="T593" i="1" s="1"/>
  <c r="J593" i="1" s="1"/>
  <c r="P591" i="1"/>
  <c r="R591" i="1" s="1"/>
  <c r="S591" i="1" s="1"/>
  <c r="T591" i="1" s="1"/>
  <c r="J591" i="1" s="1"/>
  <c r="P588" i="1"/>
  <c r="R588" i="1" s="1"/>
  <c r="S588" i="1" s="1"/>
  <c r="T588" i="1" s="1"/>
  <c r="J588" i="1" s="1"/>
  <c r="P586" i="1"/>
  <c r="R586" i="1" s="1"/>
  <c r="S586" i="1" s="1"/>
  <c r="T586" i="1" s="1"/>
  <c r="J586" i="1" s="1"/>
  <c r="P573" i="1"/>
  <c r="R573" i="1" s="1"/>
  <c r="S573" i="1" s="1"/>
  <c r="T573" i="1" s="1"/>
  <c r="J573" i="1" s="1"/>
  <c r="P571" i="1"/>
  <c r="R571" i="1" s="1"/>
  <c r="S571" i="1" s="1"/>
  <c r="T571" i="1" s="1"/>
  <c r="J571" i="1" s="1"/>
  <c r="P569" i="1"/>
  <c r="R569" i="1" s="1"/>
  <c r="S569" i="1" s="1"/>
  <c r="T569" i="1" s="1"/>
  <c r="J569" i="1" s="1"/>
  <c r="P567" i="1"/>
  <c r="R567" i="1" s="1"/>
  <c r="S567" i="1" s="1"/>
  <c r="T567" i="1" s="1"/>
  <c r="J567" i="1" s="1"/>
  <c r="P564" i="1"/>
  <c r="R564" i="1" s="1"/>
  <c r="S564" i="1" s="1"/>
  <c r="T564" i="1" s="1"/>
  <c r="J564" i="1" s="1"/>
  <c r="P549" i="1"/>
  <c r="R549" i="1" s="1"/>
  <c r="S549" i="1" s="1"/>
  <c r="T549" i="1" s="1"/>
  <c r="J549" i="1" s="1"/>
  <c r="P547" i="1"/>
  <c r="R547" i="1" s="1"/>
  <c r="S547" i="1" s="1"/>
  <c r="T547" i="1" s="1"/>
  <c r="J547" i="1" s="1"/>
  <c r="P545" i="1"/>
  <c r="R545" i="1" s="1"/>
  <c r="S545" i="1" s="1"/>
  <c r="T545" i="1" s="1"/>
  <c r="J545" i="1" s="1"/>
  <c r="P543" i="1"/>
  <c r="R543" i="1" s="1"/>
  <c r="S543" i="1" s="1"/>
  <c r="T543" i="1" s="1"/>
  <c r="J543" i="1" s="1"/>
  <c r="P541" i="1"/>
  <c r="R541" i="1" s="1"/>
  <c r="S541" i="1" s="1"/>
  <c r="T541" i="1" s="1"/>
  <c r="J541" i="1" s="1"/>
  <c r="P539" i="1"/>
  <c r="R539" i="1" s="1"/>
  <c r="S539" i="1" s="1"/>
  <c r="T539" i="1" s="1"/>
  <c r="J539" i="1" s="1"/>
  <c r="P537" i="1"/>
  <c r="R537" i="1" s="1"/>
  <c r="S537" i="1" s="1"/>
  <c r="T537" i="1" s="1"/>
  <c r="J537" i="1" s="1"/>
  <c r="P535" i="1"/>
  <c r="R535" i="1" s="1"/>
  <c r="S535" i="1" s="1"/>
  <c r="T535" i="1" s="1"/>
  <c r="J535" i="1" s="1"/>
  <c r="P533" i="1"/>
  <c r="R533" i="1" s="1"/>
  <c r="S533" i="1" s="1"/>
  <c r="T533" i="1" s="1"/>
  <c r="J533" i="1" s="1"/>
  <c r="P531" i="1"/>
  <c r="R531" i="1" s="1"/>
  <c r="S531" i="1" s="1"/>
  <c r="T531" i="1" s="1"/>
  <c r="J531" i="1" s="1"/>
  <c r="P529" i="1"/>
  <c r="R529" i="1" s="1"/>
  <c r="S529" i="1" s="1"/>
  <c r="T529" i="1" s="1"/>
  <c r="J529" i="1" s="1"/>
  <c r="P527" i="1"/>
  <c r="R527" i="1" s="1"/>
  <c r="S527" i="1" s="1"/>
  <c r="T527" i="1" s="1"/>
  <c r="J527" i="1" s="1"/>
  <c r="P524" i="1"/>
  <c r="R524" i="1" s="1"/>
  <c r="S524" i="1" s="1"/>
  <c r="T524" i="1" s="1"/>
  <c r="J524" i="1" s="1"/>
  <c r="P522" i="1"/>
  <c r="R522" i="1" s="1"/>
  <c r="S522" i="1" s="1"/>
  <c r="T522" i="1" s="1"/>
  <c r="J522" i="1" s="1"/>
  <c r="P520" i="1"/>
  <c r="R520" i="1" s="1"/>
  <c r="S520" i="1" s="1"/>
  <c r="T520" i="1" s="1"/>
  <c r="J520" i="1" s="1"/>
  <c r="P518" i="1"/>
  <c r="R518" i="1" s="1"/>
  <c r="S518" i="1" s="1"/>
  <c r="T518" i="1" s="1"/>
  <c r="J518" i="1" s="1"/>
  <c r="P516" i="1"/>
  <c r="R516" i="1" s="1"/>
  <c r="S516" i="1" s="1"/>
  <c r="T516" i="1" s="1"/>
  <c r="J516" i="1" s="1"/>
  <c r="P513" i="1"/>
  <c r="R513" i="1" s="1"/>
  <c r="S513" i="1" s="1"/>
  <c r="T513" i="1" s="1"/>
  <c r="J513" i="1" s="1"/>
  <c r="P508" i="1"/>
  <c r="R508" i="1" s="1"/>
  <c r="S508" i="1" s="1"/>
  <c r="T508" i="1" s="1"/>
  <c r="J508" i="1" s="1"/>
  <c r="P506" i="1"/>
  <c r="R506" i="1" s="1"/>
  <c r="S506" i="1" s="1"/>
  <c r="T506" i="1" s="1"/>
  <c r="J506" i="1" s="1"/>
  <c r="P504" i="1"/>
  <c r="R504" i="1" s="1"/>
  <c r="S504" i="1" s="1"/>
  <c r="T504" i="1" s="1"/>
  <c r="J504" i="1" s="1"/>
  <c r="P502" i="1"/>
  <c r="R502" i="1" s="1"/>
  <c r="S502" i="1" s="1"/>
  <c r="T502" i="1" s="1"/>
  <c r="J502" i="1" s="1"/>
  <c r="P500" i="1"/>
  <c r="R500" i="1" s="1"/>
  <c r="S500" i="1" s="1"/>
  <c r="T500" i="1" s="1"/>
  <c r="J500" i="1" s="1"/>
  <c r="P498" i="1"/>
  <c r="R498" i="1" s="1"/>
  <c r="S498" i="1" s="1"/>
  <c r="T498" i="1" s="1"/>
  <c r="J498" i="1" s="1"/>
  <c r="P496" i="1"/>
  <c r="R496" i="1" s="1"/>
  <c r="S496" i="1" s="1"/>
  <c r="T496" i="1" s="1"/>
  <c r="J496" i="1" s="1"/>
  <c r="P489" i="1"/>
  <c r="R489" i="1" s="1"/>
  <c r="S489" i="1" s="1"/>
  <c r="T489" i="1" s="1"/>
  <c r="J489" i="1" s="1"/>
  <c r="P485" i="1"/>
  <c r="R485" i="1" s="1"/>
  <c r="S485" i="1" s="1"/>
  <c r="T485" i="1" s="1"/>
  <c r="J485" i="1" s="1"/>
  <c r="P482" i="1"/>
  <c r="R482" i="1" s="1"/>
  <c r="S482" i="1" s="1"/>
  <c r="T482" i="1" s="1"/>
  <c r="J482" i="1" s="1"/>
  <c r="P480" i="1"/>
  <c r="R480" i="1" s="1"/>
  <c r="S480" i="1" s="1"/>
  <c r="T480" i="1" s="1"/>
  <c r="J480" i="1" s="1"/>
  <c r="P475" i="1"/>
  <c r="R475" i="1" s="1"/>
  <c r="S475" i="1" s="1"/>
  <c r="T475" i="1" s="1"/>
  <c r="J475" i="1" s="1"/>
  <c r="P470" i="1"/>
  <c r="R470" i="1" s="1"/>
  <c r="S470" i="1" s="1"/>
  <c r="T470" i="1" s="1"/>
  <c r="J470" i="1" s="1"/>
  <c r="P463" i="1"/>
  <c r="R463" i="1" s="1"/>
  <c r="S463" i="1" s="1"/>
  <c r="T463" i="1" s="1"/>
  <c r="J463" i="1" s="1"/>
  <c r="P460" i="1"/>
  <c r="R460" i="1" s="1"/>
  <c r="S460" i="1" s="1"/>
  <c r="T460" i="1" s="1"/>
  <c r="J460" i="1" s="1"/>
  <c r="P459" i="1"/>
  <c r="R459" i="1" s="1"/>
  <c r="S459" i="1" s="1"/>
  <c r="T459" i="1" s="1"/>
  <c r="J459" i="1" s="1"/>
  <c r="P452" i="1"/>
  <c r="R452" i="1" s="1"/>
  <c r="S452" i="1" s="1"/>
  <c r="T452" i="1" s="1"/>
  <c r="J452" i="1" s="1"/>
  <c r="P450" i="1"/>
  <c r="R450" i="1" s="1"/>
  <c r="S450" i="1" s="1"/>
  <c r="T450" i="1" s="1"/>
  <c r="J450" i="1" s="1"/>
  <c r="P448" i="1"/>
  <c r="R448" i="1" s="1"/>
  <c r="S448" i="1" s="1"/>
  <c r="T448" i="1" s="1"/>
  <c r="J448" i="1" s="1"/>
  <c r="P442" i="1"/>
  <c r="R442" i="1" s="1"/>
  <c r="S442" i="1" s="1"/>
  <c r="T442" i="1" s="1"/>
  <c r="J442" i="1" s="1"/>
  <c r="P402" i="1"/>
  <c r="R402" i="1" s="1"/>
  <c r="S402" i="1" s="1"/>
  <c r="T402" i="1" s="1"/>
  <c r="J402" i="1" s="1"/>
  <c r="P400" i="1"/>
  <c r="R400" i="1" s="1"/>
  <c r="S400" i="1" s="1"/>
  <c r="T400" i="1" s="1"/>
  <c r="J400" i="1" s="1"/>
  <c r="P389" i="1"/>
  <c r="R389" i="1" s="1"/>
  <c r="S389" i="1" s="1"/>
  <c r="T389" i="1" s="1"/>
  <c r="J389" i="1" s="1"/>
  <c r="P387" i="1"/>
  <c r="R387" i="1" s="1"/>
  <c r="S387" i="1" s="1"/>
  <c r="T387" i="1" s="1"/>
  <c r="J387" i="1" s="1"/>
  <c r="P385" i="1"/>
  <c r="R385" i="1" s="1"/>
  <c r="S385" i="1" s="1"/>
  <c r="T385" i="1" s="1"/>
  <c r="J385" i="1" s="1"/>
  <c r="P383" i="1"/>
  <c r="R383" i="1" s="1"/>
  <c r="S383" i="1" s="1"/>
  <c r="T383" i="1" s="1"/>
  <c r="J383" i="1" s="1"/>
  <c r="P381" i="1"/>
  <c r="R381" i="1" s="1"/>
  <c r="S381" i="1" s="1"/>
  <c r="T381" i="1" s="1"/>
  <c r="J381" i="1" s="1"/>
  <c r="P379" i="1"/>
  <c r="R379" i="1" s="1"/>
  <c r="S379" i="1" s="1"/>
  <c r="T379" i="1" s="1"/>
  <c r="J379" i="1" s="1"/>
  <c r="P377" i="1"/>
  <c r="R377" i="1" s="1"/>
  <c r="S377" i="1" s="1"/>
  <c r="T377" i="1" s="1"/>
  <c r="J377" i="1" s="1"/>
  <c r="P375" i="1"/>
  <c r="R375" i="1" s="1"/>
  <c r="S375" i="1" s="1"/>
  <c r="T375" i="1" s="1"/>
  <c r="J375" i="1" s="1"/>
  <c r="P356" i="1"/>
  <c r="R356" i="1" s="1"/>
  <c r="S356" i="1" s="1"/>
  <c r="T356" i="1" s="1"/>
  <c r="J356" i="1" s="1"/>
  <c r="P354" i="1"/>
  <c r="R354" i="1" s="1"/>
  <c r="S354" i="1" s="1"/>
  <c r="T354" i="1" s="1"/>
  <c r="J354" i="1" s="1"/>
  <c r="P348" i="1"/>
  <c r="R348" i="1" s="1"/>
  <c r="S348" i="1" s="1"/>
  <c r="T348" i="1" s="1"/>
  <c r="J348" i="1" s="1"/>
  <c r="P346" i="1"/>
  <c r="R346" i="1" s="1"/>
  <c r="S346" i="1" s="1"/>
  <c r="T346" i="1" s="1"/>
  <c r="J346" i="1" s="1"/>
  <c r="P344" i="1"/>
  <c r="R344" i="1" s="1"/>
  <c r="S344" i="1" s="1"/>
  <c r="T344" i="1" s="1"/>
  <c r="J344" i="1" s="1"/>
  <c r="P340" i="1"/>
  <c r="R340" i="1" s="1"/>
  <c r="S340" i="1" s="1"/>
  <c r="T340" i="1" s="1"/>
  <c r="J340" i="1" s="1"/>
  <c r="P338" i="1"/>
  <c r="R338" i="1" s="1"/>
  <c r="S338" i="1" s="1"/>
  <c r="T338" i="1" s="1"/>
  <c r="J338" i="1" s="1"/>
  <c r="P336" i="1"/>
  <c r="R336" i="1" s="1"/>
  <c r="S336" i="1" s="1"/>
  <c r="T336" i="1" s="1"/>
  <c r="J336" i="1" s="1"/>
  <c r="P330" i="1"/>
  <c r="R330" i="1" s="1"/>
  <c r="S330" i="1" s="1"/>
  <c r="T330" i="1" s="1"/>
  <c r="J330" i="1" s="1"/>
  <c r="P310" i="1"/>
  <c r="R310" i="1" s="1"/>
  <c r="S310" i="1" s="1"/>
  <c r="T310" i="1" s="1"/>
  <c r="J310" i="1" s="1"/>
  <c r="P307" i="1"/>
  <c r="R307" i="1" s="1"/>
  <c r="S307" i="1" s="1"/>
  <c r="T307" i="1" s="1"/>
  <c r="J307" i="1" s="1"/>
  <c r="P303" i="1"/>
  <c r="R303" i="1" s="1"/>
  <c r="S303" i="1" s="1"/>
  <c r="T303" i="1" s="1"/>
  <c r="J303" i="1" s="1"/>
  <c r="P301" i="1"/>
  <c r="R301" i="1" s="1"/>
  <c r="S301" i="1" s="1"/>
  <c r="T301" i="1" s="1"/>
  <c r="J301" i="1" s="1"/>
  <c r="P299" i="1"/>
  <c r="R299" i="1" s="1"/>
  <c r="S299" i="1" s="1"/>
  <c r="T299" i="1" s="1"/>
  <c r="J299" i="1" s="1"/>
  <c r="P306" i="1"/>
  <c r="R306" i="1" s="1"/>
  <c r="S306" i="1" s="1"/>
  <c r="T306" i="1" s="1"/>
  <c r="J306" i="1" s="1"/>
  <c r="P328" i="1"/>
  <c r="R328" i="1" s="1"/>
  <c r="S328" i="1" s="1"/>
  <c r="T328" i="1" s="1"/>
  <c r="J328" i="1" s="1"/>
  <c r="P326" i="1"/>
  <c r="R326" i="1" s="1"/>
  <c r="S326" i="1" s="1"/>
  <c r="T326" i="1" s="1"/>
  <c r="J326" i="1" s="1"/>
  <c r="P324" i="1"/>
  <c r="R324" i="1" s="1"/>
  <c r="S324" i="1" s="1"/>
  <c r="T324" i="1" s="1"/>
  <c r="J324" i="1" s="1"/>
  <c r="P322" i="1"/>
  <c r="R322" i="1" s="1"/>
  <c r="S322" i="1" s="1"/>
  <c r="T322" i="1" s="1"/>
  <c r="J322" i="1" s="1"/>
  <c r="P320" i="1"/>
  <c r="R320" i="1" s="1"/>
  <c r="S320" i="1" s="1"/>
  <c r="T320" i="1" s="1"/>
  <c r="J320" i="1" s="1"/>
  <c r="P318" i="1"/>
  <c r="R318" i="1" s="1"/>
  <c r="S318" i="1" s="1"/>
  <c r="T318" i="1" s="1"/>
  <c r="J318" i="1" s="1"/>
  <c r="P316" i="1"/>
  <c r="R316" i="1" s="1"/>
  <c r="S316" i="1" s="1"/>
  <c r="T316" i="1" s="1"/>
  <c r="J316" i="1" s="1"/>
  <c r="P332" i="1"/>
  <c r="R332" i="1" s="1"/>
  <c r="S332" i="1" s="1"/>
  <c r="T332" i="1" s="1"/>
  <c r="J332" i="1" s="1"/>
  <c r="P464" i="1"/>
  <c r="R464" i="1" s="1"/>
  <c r="S464" i="1" s="1"/>
  <c r="T464" i="1" s="1"/>
  <c r="J464" i="1" s="1"/>
  <c r="P620" i="1"/>
  <c r="R620" i="1" s="1"/>
  <c r="S620" i="1" s="1"/>
  <c r="T620" i="1" s="1"/>
  <c r="J620" i="1" s="1"/>
  <c r="P298" i="1"/>
  <c r="R298" i="1" s="1"/>
  <c r="S298" i="1" s="1"/>
  <c r="T298" i="1" s="1"/>
  <c r="J298" i="1" s="1"/>
  <c r="P335" i="1"/>
  <c r="R335" i="1" s="1"/>
  <c r="S335" i="1" s="1"/>
  <c r="T335" i="1" s="1"/>
  <c r="J335" i="1" s="1"/>
  <c r="P350" i="1"/>
  <c r="R350" i="1" s="1"/>
  <c r="S350" i="1" s="1"/>
  <c r="T350" i="1" s="1"/>
  <c r="J350" i="1" s="1"/>
  <c r="P446" i="1"/>
  <c r="R446" i="1" s="1"/>
  <c r="S446" i="1" s="1"/>
  <c r="T446" i="1" s="1"/>
  <c r="J446" i="1" s="1"/>
  <c r="P458" i="1"/>
  <c r="R458" i="1" s="1"/>
  <c r="S458" i="1" s="1"/>
  <c r="T458" i="1" s="1"/>
  <c r="J458" i="1" s="1"/>
  <c r="P462" i="1"/>
  <c r="R462" i="1" s="1"/>
  <c r="S462" i="1" s="1"/>
  <c r="T462" i="1" s="1"/>
  <c r="J462" i="1" s="1"/>
  <c r="P469" i="1"/>
  <c r="R469" i="1" s="1"/>
  <c r="S469" i="1" s="1"/>
  <c r="T469" i="1" s="1"/>
  <c r="J469" i="1" s="1"/>
  <c r="P473" i="1"/>
  <c r="R473" i="1" s="1"/>
  <c r="S473" i="1" s="1"/>
  <c r="T473" i="1" s="1"/>
  <c r="J473" i="1" s="1"/>
  <c r="P487" i="1"/>
  <c r="R487" i="1" s="1"/>
  <c r="S487" i="1" s="1"/>
  <c r="T487" i="1" s="1"/>
  <c r="J487" i="1" s="1"/>
  <c r="P612" i="1"/>
  <c r="R612" i="1" s="1"/>
  <c r="S612" i="1" s="1"/>
  <c r="T612" i="1" s="1"/>
  <c r="J612" i="1" s="1"/>
  <c r="P550" i="1"/>
  <c r="R550" i="1" s="1"/>
  <c r="S550" i="1" s="1"/>
  <c r="T550" i="1" s="1"/>
  <c r="J550" i="1" s="1"/>
  <c r="P559" i="1"/>
  <c r="R559" i="1" s="1"/>
  <c r="S559" i="1" s="1"/>
  <c r="T559" i="1" s="1"/>
  <c r="J559" i="1" s="1"/>
  <c r="P574" i="1"/>
  <c r="R574" i="1" s="1"/>
  <c r="S574" i="1" s="1"/>
  <c r="T574" i="1" s="1"/>
  <c r="J574" i="1" s="1"/>
  <c r="P392" i="1"/>
  <c r="R392" i="1" s="1"/>
  <c r="S392" i="1" s="1"/>
  <c r="T392" i="1" s="1"/>
  <c r="J392" i="1" s="1"/>
  <c r="P426" i="1"/>
  <c r="R426" i="1" s="1"/>
  <c r="S426" i="1" s="1"/>
  <c r="T426" i="1" s="1"/>
  <c r="J426" i="1" s="1"/>
  <c r="P428" i="1"/>
  <c r="R428" i="1" s="1"/>
  <c r="S428" i="1" s="1"/>
  <c r="T428" i="1" s="1"/>
  <c r="J428" i="1" s="1"/>
  <c r="P431" i="1"/>
  <c r="R431" i="1" s="1"/>
  <c r="S431" i="1" s="1"/>
  <c r="T431" i="1" s="1"/>
  <c r="J431" i="1" s="1"/>
  <c r="P429" i="1"/>
  <c r="R429" i="1" s="1"/>
  <c r="S429" i="1" s="1"/>
  <c r="T429" i="1" s="1"/>
  <c r="J429" i="1" s="1"/>
  <c r="P434" i="1"/>
  <c r="R434" i="1" s="1"/>
  <c r="S434" i="1" s="1"/>
  <c r="T434" i="1" s="1"/>
  <c r="J434" i="1" s="1"/>
  <c r="P436" i="1"/>
  <c r="R436" i="1" s="1"/>
  <c r="S436" i="1" s="1"/>
  <c r="T436" i="1" s="1"/>
  <c r="J436" i="1" s="1"/>
  <c r="P394" i="1"/>
  <c r="R394" i="1" s="1"/>
  <c r="S394" i="1" s="1"/>
  <c r="T394" i="1" s="1"/>
  <c r="J394" i="1" s="1"/>
  <c r="P407" i="1"/>
  <c r="R407" i="1" s="1"/>
  <c r="S407" i="1" s="1"/>
  <c r="T407" i="1" s="1"/>
  <c r="J407" i="1" s="1"/>
  <c r="P409" i="1"/>
  <c r="R409" i="1" s="1"/>
  <c r="S409" i="1" s="1"/>
  <c r="T409" i="1" s="1"/>
  <c r="J409" i="1" s="1"/>
  <c r="P411" i="1"/>
  <c r="R411" i="1" s="1"/>
  <c r="S411" i="1" s="1"/>
  <c r="T411" i="1" s="1"/>
  <c r="J411" i="1" s="1"/>
  <c r="P403" i="1"/>
  <c r="R403" i="1" s="1"/>
  <c r="S403" i="1" s="1"/>
  <c r="T403" i="1" s="1"/>
  <c r="J403" i="1" s="1"/>
  <c r="P359" i="1"/>
  <c r="R359" i="1" s="1"/>
  <c r="S359" i="1" s="1"/>
  <c r="T359" i="1" s="1"/>
  <c r="J359" i="1" s="1"/>
  <c r="P484" i="1"/>
  <c r="R484" i="1" s="1"/>
  <c r="S484" i="1" s="1"/>
  <c r="T484" i="1" s="1"/>
  <c r="J484" i="1" s="1"/>
  <c r="P583" i="1"/>
  <c r="R583" i="1" s="1"/>
  <c r="S583" i="1" s="1"/>
  <c r="T583" i="1" s="1"/>
  <c r="J583" i="1" s="1"/>
  <c r="P393" i="1"/>
  <c r="R393" i="1" s="1"/>
  <c r="S393" i="1" s="1"/>
  <c r="T393" i="1" s="1"/>
  <c r="J393" i="1" s="1"/>
  <c r="P398" i="1"/>
  <c r="R398" i="1" s="1"/>
  <c r="S398" i="1" s="1"/>
  <c r="T398" i="1" s="1"/>
  <c r="J398" i="1" s="1"/>
  <c r="P581" i="1"/>
  <c r="R581" i="1" s="1"/>
  <c r="S581" i="1" s="1"/>
  <c r="T581" i="1" s="1"/>
  <c r="J581" i="1" s="1"/>
  <c r="P614" i="1"/>
  <c r="R614" i="1" s="1"/>
  <c r="S614" i="1" s="1"/>
  <c r="T614" i="1" s="1"/>
  <c r="J614" i="1" s="1"/>
  <c r="P608" i="1"/>
  <c r="R608" i="1" s="1"/>
  <c r="S608" i="1" s="1"/>
  <c r="T608" i="1" s="1"/>
  <c r="J608" i="1" s="1"/>
  <c r="P600" i="1"/>
  <c r="R600" i="1" s="1"/>
  <c r="S600" i="1" s="1"/>
  <c r="T600" i="1" s="1"/>
  <c r="J600" i="1" s="1"/>
  <c r="P596" i="1"/>
  <c r="R596" i="1" s="1"/>
  <c r="S596" i="1" s="1"/>
  <c r="T596" i="1" s="1"/>
  <c r="J596" i="1" s="1"/>
  <c r="P594" i="1"/>
  <c r="R594" i="1" s="1"/>
  <c r="S594" i="1" s="1"/>
  <c r="T594" i="1" s="1"/>
  <c r="J594" i="1" s="1"/>
  <c r="P592" i="1"/>
  <c r="R592" i="1" s="1"/>
  <c r="S592" i="1" s="1"/>
  <c r="T592" i="1" s="1"/>
  <c r="J592" i="1" s="1"/>
  <c r="P590" i="1"/>
  <c r="R590" i="1" s="1"/>
  <c r="S590" i="1" s="1"/>
  <c r="T590" i="1" s="1"/>
  <c r="J590" i="1" s="1"/>
  <c r="P587" i="1"/>
  <c r="R587" i="1" s="1"/>
  <c r="S587" i="1" s="1"/>
  <c r="T587" i="1" s="1"/>
  <c r="J587" i="1" s="1"/>
  <c r="P572" i="1"/>
  <c r="R572" i="1" s="1"/>
  <c r="S572" i="1" s="1"/>
  <c r="T572" i="1" s="1"/>
  <c r="J572" i="1" s="1"/>
  <c r="P570" i="1"/>
  <c r="R570" i="1" s="1"/>
  <c r="S570" i="1" s="1"/>
  <c r="T570" i="1" s="1"/>
  <c r="J570" i="1" s="1"/>
  <c r="P568" i="1"/>
  <c r="R568" i="1" s="1"/>
  <c r="S568" i="1" s="1"/>
  <c r="T568" i="1" s="1"/>
  <c r="J568" i="1" s="1"/>
  <c r="P556" i="1"/>
  <c r="R556" i="1" s="1"/>
  <c r="S556" i="1" s="1"/>
  <c r="T556" i="1" s="1"/>
  <c r="J556" i="1" s="1"/>
  <c r="P548" i="1"/>
  <c r="R548" i="1" s="1"/>
  <c r="S548" i="1" s="1"/>
  <c r="T548" i="1" s="1"/>
  <c r="J548" i="1" s="1"/>
  <c r="P546" i="1"/>
  <c r="R546" i="1" s="1"/>
  <c r="S546" i="1" s="1"/>
  <c r="T546" i="1" s="1"/>
  <c r="J546" i="1" s="1"/>
  <c r="P544" i="1"/>
  <c r="R544" i="1" s="1"/>
  <c r="S544" i="1" s="1"/>
  <c r="T544" i="1" s="1"/>
  <c r="J544" i="1" s="1"/>
  <c r="P542" i="1"/>
  <c r="R542" i="1" s="1"/>
  <c r="S542" i="1" s="1"/>
  <c r="T542" i="1" s="1"/>
  <c r="J542" i="1" s="1"/>
  <c r="P540" i="1"/>
  <c r="R540" i="1" s="1"/>
  <c r="S540" i="1" s="1"/>
  <c r="T540" i="1" s="1"/>
  <c r="J540" i="1" s="1"/>
  <c r="P538" i="1"/>
  <c r="R538" i="1" s="1"/>
  <c r="S538" i="1" s="1"/>
  <c r="T538" i="1" s="1"/>
  <c r="J538" i="1" s="1"/>
  <c r="P536" i="1"/>
  <c r="R536" i="1" s="1"/>
  <c r="S536" i="1" s="1"/>
  <c r="T536" i="1" s="1"/>
  <c r="J536" i="1" s="1"/>
  <c r="P534" i="1"/>
  <c r="R534" i="1" s="1"/>
  <c r="S534" i="1" s="1"/>
  <c r="T534" i="1" s="1"/>
  <c r="J534" i="1" s="1"/>
  <c r="P532" i="1"/>
  <c r="R532" i="1" s="1"/>
  <c r="S532" i="1" s="1"/>
  <c r="T532" i="1" s="1"/>
  <c r="J532" i="1" s="1"/>
  <c r="P530" i="1"/>
  <c r="R530" i="1" s="1"/>
  <c r="S530" i="1" s="1"/>
  <c r="T530" i="1" s="1"/>
  <c r="J530" i="1" s="1"/>
  <c r="P528" i="1"/>
  <c r="R528" i="1" s="1"/>
  <c r="S528" i="1" s="1"/>
  <c r="T528" i="1" s="1"/>
  <c r="J528" i="1" s="1"/>
  <c r="P525" i="1"/>
  <c r="R525" i="1" s="1"/>
  <c r="S525" i="1" s="1"/>
  <c r="T525" i="1" s="1"/>
  <c r="J525" i="1" s="1"/>
  <c r="P523" i="1"/>
  <c r="R523" i="1" s="1"/>
  <c r="S523" i="1" s="1"/>
  <c r="T523" i="1" s="1"/>
  <c r="J523" i="1" s="1"/>
  <c r="P521" i="1"/>
  <c r="R521" i="1" s="1"/>
  <c r="S521" i="1" s="1"/>
  <c r="T521" i="1" s="1"/>
  <c r="J521" i="1" s="1"/>
  <c r="P519" i="1"/>
  <c r="R519" i="1" s="1"/>
  <c r="S519" i="1" s="1"/>
  <c r="T519" i="1" s="1"/>
  <c r="J519" i="1" s="1"/>
  <c r="P517" i="1"/>
  <c r="R517" i="1" s="1"/>
  <c r="S517" i="1" s="1"/>
  <c r="T517" i="1" s="1"/>
  <c r="J517" i="1" s="1"/>
  <c r="P511" i="1"/>
  <c r="R511" i="1" s="1"/>
  <c r="S511" i="1" s="1"/>
  <c r="T511" i="1" s="1"/>
  <c r="J511" i="1" s="1"/>
  <c r="P507" i="1"/>
  <c r="R507" i="1" s="1"/>
  <c r="S507" i="1" s="1"/>
  <c r="T507" i="1" s="1"/>
  <c r="J507" i="1" s="1"/>
  <c r="P505" i="1"/>
  <c r="R505" i="1" s="1"/>
  <c r="S505" i="1" s="1"/>
  <c r="T505" i="1" s="1"/>
  <c r="J505" i="1" s="1"/>
  <c r="P503" i="1"/>
  <c r="R503" i="1" s="1"/>
  <c r="S503" i="1" s="1"/>
  <c r="T503" i="1" s="1"/>
  <c r="J503" i="1" s="1"/>
  <c r="P501" i="1"/>
  <c r="R501" i="1" s="1"/>
  <c r="S501" i="1" s="1"/>
  <c r="T501" i="1" s="1"/>
  <c r="J501" i="1" s="1"/>
  <c r="P499" i="1"/>
  <c r="R499" i="1" s="1"/>
  <c r="S499" i="1" s="1"/>
  <c r="T499" i="1" s="1"/>
  <c r="J499" i="1" s="1"/>
  <c r="P497" i="1"/>
  <c r="R497" i="1" s="1"/>
  <c r="S497" i="1" s="1"/>
  <c r="T497" i="1" s="1"/>
  <c r="J497" i="1" s="1"/>
  <c r="P490" i="1"/>
  <c r="R490" i="1" s="1"/>
  <c r="S490" i="1" s="1"/>
  <c r="T490" i="1" s="1"/>
  <c r="J490" i="1" s="1"/>
  <c r="P488" i="1"/>
  <c r="R488" i="1" s="1"/>
  <c r="S488" i="1" s="1"/>
  <c r="T488" i="1" s="1"/>
  <c r="J488" i="1" s="1"/>
  <c r="P483" i="1"/>
  <c r="R483" i="1" s="1"/>
  <c r="S483" i="1" s="1"/>
  <c r="T483" i="1" s="1"/>
  <c r="J483" i="1" s="1"/>
  <c r="P481" i="1"/>
  <c r="R481" i="1" s="1"/>
  <c r="S481" i="1" s="1"/>
  <c r="T481" i="1" s="1"/>
  <c r="J481" i="1" s="1"/>
  <c r="P477" i="1"/>
  <c r="R477" i="1" s="1"/>
  <c r="S477" i="1" s="1"/>
  <c r="T477" i="1" s="1"/>
  <c r="J477" i="1" s="1"/>
  <c r="P474" i="1"/>
  <c r="R474" i="1" s="1"/>
  <c r="S474" i="1" s="1"/>
  <c r="T474" i="1" s="1"/>
  <c r="J474" i="1" s="1"/>
  <c r="P471" i="1"/>
  <c r="R471" i="1" s="1"/>
  <c r="S471" i="1" s="1"/>
  <c r="T471" i="1" s="1"/>
  <c r="J471" i="1" s="1"/>
  <c r="P467" i="1"/>
  <c r="R467" i="1" s="1"/>
  <c r="S467" i="1" s="1"/>
  <c r="T467" i="1" s="1"/>
  <c r="J467" i="1" s="1"/>
  <c r="P456" i="1"/>
  <c r="R456" i="1" s="1"/>
  <c r="S456" i="1" s="1"/>
  <c r="T456" i="1" s="1"/>
  <c r="J456" i="1" s="1"/>
  <c r="P453" i="1"/>
  <c r="R453" i="1" s="1"/>
  <c r="S453" i="1" s="1"/>
  <c r="T453" i="1" s="1"/>
  <c r="J453" i="1" s="1"/>
  <c r="P451" i="1"/>
  <c r="R451" i="1" s="1"/>
  <c r="S451" i="1" s="1"/>
  <c r="T451" i="1" s="1"/>
  <c r="J451" i="1" s="1"/>
  <c r="P449" i="1"/>
  <c r="R449" i="1" s="1"/>
  <c r="S449" i="1" s="1"/>
  <c r="T449" i="1" s="1"/>
  <c r="J449" i="1" s="1"/>
  <c r="P447" i="1"/>
  <c r="R447" i="1" s="1"/>
  <c r="S447" i="1" s="1"/>
  <c r="T447" i="1" s="1"/>
  <c r="J447" i="1" s="1"/>
  <c r="P443" i="1"/>
  <c r="R443" i="1" s="1"/>
  <c r="S443" i="1" s="1"/>
  <c r="T443" i="1" s="1"/>
  <c r="J443" i="1" s="1"/>
  <c r="P401" i="1"/>
  <c r="R401" i="1" s="1"/>
  <c r="S401" i="1" s="1"/>
  <c r="T401" i="1" s="1"/>
  <c r="J401" i="1" s="1"/>
  <c r="P396" i="1"/>
  <c r="R396" i="1" s="1"/>
  <c r="S396" i="1" s="1"/>
  <c r="T396" i="1" s="1"/>
  <c r="J396" i="1" s="1"/>
  <c r="P388" i="1"/>
  <c r="R388" i="1" s="1"/>
  <c r="S388" i="1" s="1"/>
  <c r="T388" i="1" s="1"/>
  <c r="J388" i="1" s="1"/>
  <c r="P386" i="1"/>
  <c r="R386" i="1" s="1"/>
  <c r="S386" i="1" s="1"/>
  <c r="T386" i="1" s="1"/>
  <c r="J386" i="1" s="1"/>
  <c r="P384" i="1"/>
  <c r="R384" i="1" s="1"/>
  <c r="S384" i="1" s="1"/>
  <c r="T384" i="1" s="1"/>
  <c r="J384" i="1" s="1"/>
  <c r="P382" i="1"/>
  <c r="R382" i="1" s="1"/>
  <c r="S382" i="1" s="1"/>
  <c r="T382" i="1" s="1"/>
  <c r="J382" i="1" s="1"/>
  <c r="P380" i="1"/>
  <c r="R380" i="1" s="1"/>
  <c r="S380" i="1" s="1"/>
  <c r="T380" i="1" s="1"/>
  <c r="J380" i="1" s="1"/>
  <c r="P378" i="1"/>
  <c r="R378" i="1" s="1"/>
  <c r="S378" i="1" s="1"/>
  <c r="T378" i="1" s="1"/>
  <c r="J378" i="1" s="1"/>
  <c r="P376" i="1"/>
  <c r="R376" i="1" s="1"/>
  <c r="S376" i="1" s="1"/>
  <c r="T376" i="1" s="1"/>
  <c r="J376" i="1" s="1"/>
  <c r="P374" i="1"/>
  <c r="R374" i="1" s="1"/>
  <c r="S374" i="1" s="1"/>
  <c r="T374" i="1" s="1"/>
  <c r="J374" i="1" s="1"/>
  <c r="P357" i="1"/>
  <c r="R357" i="1" s="1"/>
  <c r="S357" i="1" s="1"/>
  <c r="T357" i="1" s="1"/>
  <c r="J357" i="1" s="1"/>
  <c r="P355" i="1"/>
  <c r="R355" i="1" s="1"/>
  <c r="S355" i="1" s="1"/>
  <c r="T355" i="1" s="1"/>
  <c r="J355" i="1" s="1"/>
  <c r="P351" i="1"/>
  <c r="R351" i="1" s="1"/>
  <c r="S351" i="1" s="1"/>
  <c r="T351" i="1" s="1"/>
  <c r="J351" i="1" s="1"/>
  <c r="P347" i="1"/>
  <c r="R347" i="1" s="1"/>
  <c r="S347" i="1" s="1"/>
  <c r="T347" i="1" s="1"/>
  <c r="J347" i="1" s="1"/>
  <c r="P345" i="1"/>
  <c r="R345" i="1" s="1"/>
  <c r="S345" i="1" s="1"/>
  <c r="T345" i="1" s="1"/>
  <c r="J345" i="1" s="1"/>
  <c r="P341" i="1"/>
  <c r="R341" i="1" s="1"/>
  <c r="S341" i="1" s="1"/>
  <c r="T341" i="1" s="1"/>
  <c r="J341" i="1" s="1"/>
  <c r="P339" i="1"/>
  <c r="R339" i="1" s="1"/>
  <c r="S339" i="1" s="1"/>
  <c r="T339" i="1" s="1"/>
  <c r="J339" i="1" s="1"/>
  <c r="P337" i="1"/>
  <c r="R337" i="1" s="1"/>
  <c r="S337" i="1" s="1"/>
  <c r="T337" i="1" s="1"/>
  <c r="J337" i="1" s="1"/>
  <c r="P331" i="1"/>
  <c r="R331" i="1" s="1"/>
  <c r="S331" i="1" s="1"/>
  <c r="T331" i="1" s="1"/>
  <c r="J331" i="1" s="1"/>
  <c r="P309" i="1"/>
  <c r="R309" i="1" s="1"/>
  <c r="S309" i="1" s="1"/>
  <c r="T309" i="1" s="1"/>
  <c r="J309" i="1" s="1"/>
  <c r="P305" i="1"/>
  <c r="R305" i="1" s="1"/>
  <c r="S305" i="1" s="1"/>
  <c r="T305" i="1" s="1"/>
  <c r="J305" i="1" s="1"/>
  <c r="P302" i="1"/>
  <c r="R302" i="1" s="1"/>
  <c r="S302" i="1" s="1"/>
  <c r="T302" i="1" s="1"/>
  <c r="J302" i="1" s="1"/>
  <c r="P300" i="1"/>
  <c r="R300" i="1" s="1"/>
  <c r="S300" i="1" s="1"/>
  <c r="T300" i="1" s="1"/>
  <c r="J300" i="1" s="1"/>
  <c r="P304" i="1"/>
  <c r="R304" i="1" s="1"/>
  <c r="S304" i="1" s="1"/>
  <c r="T304" i="1" s="1"/>
  <c r="J304" i="1" s="1"/>
  <c r="P329" i="1"/>
  <c r="R329" i="1" s="1"/>
  <c r="S329" i="1" s="1"/>
  <c r="T329" i="1" s="1"/>
  <c r="J329" i="1" s="1"/>
  <c r="P327" i="1"/>
  <c r="R327" i="1" s="1"/>
  <c r="S327" i="1" s="1"/>
  <c r="T327" i="1" s="1"/>
  <c r="J327" i="1" s="1"/>
  <c r="P325" i="1"/>
  <c r="R325" i="1" s="1"/>
  <c r="S325" i="1" s="1"/>
  <c r="T325" i="1" s="1"/>
  <c r="J325" i="1" s="1"/>
  <c r="P323" i="1"/>
  <c r="R323" i="1" s="1"/>
  <c r="S323" i="1" s="1"/>
  <c r="T323" i="1" s="1"/>
  <c r="J323" i="1" s="1"/>
  <c r="P321" i="1"/>
  <c r="R321" i="1" s="1"/>
  <c r="S321" i="1" s="1"/>
  <c r="T321" i="1" s="1"/>
  <c r="J321" i="1" s="1"/>
  <c r="P319" i="1"/>
  <c r="R319" i="1" s="1"/>
  <c r="S319" i="1" s="1"/>
  <c r="T319" i="1" s="1"/>
  <c r="J319" i="1" s="1"/>
  <c r="P317" i="1"/>
  <c r="R317" i="1" s="1"/>
  <c r="S317" i="1" s="1"/>
  <c r="T317" i="1" s="1"/>
  <c r="J317" i="1" s="1"/>
  <c r="P315" i="1"/>
  <c r="R315" i="1" s="1"/>
  <c r="S315" i="1" s="1"/>
  <c r="T315" i="1" s="1"/>
  <c r="J315" i="1" s="1"/>
  <c r="P619" i="1"/>
  <c r="R619" i="1" s="1"/>
  <c r="S619" i="1" s="1"/>
  <c r="T619" i="1" s="1"/>
  <c r="J619" i="1" s="1"/>
  <c r="P314" i="1"/>
  <c r="R314" i="1" s="1"/>
  <c r="S314" i="1" s="1"/>
  <c r="T314" i="1" s="1"/>
  <c r="J314" i="1" s="1"/>
  <c r="P343" i="1"/>
  <c r="R343" i="1" s="1"/>
  <c r="S343" i="1" s="1"/>
  <c r="T343" i="1" s="1"/>
  <c r="J343" i="1" s="1"/>
  <c r="P353" i="1"/>
  <c r="R353" i="1" s="1"/>
  <c r="S353" i="1" s="1"/>
  <c r="T353" i="1" s="1"/>
  <c r="J353" i="1" s="1"/>
  <c r="P441" i="1"/>
  <c r="R441" i="1" s="1"/>
  <c r="S441" i="1" s="1"/>
  <c r="T441" i="1" s="1"/>
  <c r="J441" i="1" s="1"/>
  <c r="P455" i="1"/>
  <c r="R455" i="1" s="1"/>
  <c r="S455" i="1" s="1"/>
  <c r="T455" i="1" s="1"/>
  <c r="J455" i="1" s="1"/>
  <c r="P466" i="1"/>
  <c r="R466" i="1" s="1"/>
  <c r="S466" i="1" s="1"/>
  <c r="T466" i="1" s="1"/>
  <c r="J466" i="1" s="1"/>
  <c r="P479" i="1"/>
  <c r="R479" i="1" s="1"/>
  <c r="S479" i="1" s="1"/>
  <c r="T479" i="1" s="1"/>
  <c r="J479" i="1" s="1"/>
  <c r="P609" i="1"/>
  <c r="R609" i="1" s="1"/>
  <c r="S609" i="1" s="1"/>
  <c r="T609" i="1" s="1"/>
  <c r="J609" i="1" s="1"/>
  <c r="P551" i="1"/>
  <c r="R551" i="1" s="1"/>
  <c r="S551" i="1" s="1"/>
  <c r="T551" i="1" s="1"/>
  <c r="J551" i="1" s="1"/>
  <c r="P558" i="1"/>
  <c r="R558" i="1" s="1"/>
  <c r="S558" i="1" s="1"/>
  <c r="T558" i="1" s="1"/>
  <c r="J558" i="1" s="1"/>
  <c r="P560" i="1"/>
  <c r="R560" i="1" s="1"/>
  <c r="S560" i="1" s="1"/>
  <c r="T560" i="1" s="1"/>
  <c r="J560" i="1" s="1"/>
  <c r="P425" i="1"/>
  <c r="R425" i="1" s="1"/>
  <c r="S425" i="1" s="1"/>
  <c r="T425" i="1" s="1"/>
  <c r="J425" i="1" s="1"/>
  <c r="P427" i="1"/>
  <c r="R427" i="1" s="1"/>
  <c r="S427" i="1" s="1"/>
  <c r="T427" i="1" s="1"/>
  <c r="J427" i="1" s="1"/>
  <c r="P430" i="1"/>
  <c r="R430" i="1" s="1"/>
  <c r="S430" i="1" s="1"/>
  <c r="T430" i="1" s="1"/>
  <c r="J430" i="1" s="1"/>
  <c r="P432" i="1"/>
  <c r="R432" i="1" s="1"/>
  <c r="S432" i="1" s="1"/>
  <c r="T432" i="1" s="1"/>
  <c r="J432" i="1" s="1"/>
  <c r="P433" i="1"/>
  <c r="R433" i="1" s="1"/>
  <c r="S433" i="1" s="1"/>
  <c r="T433" i="1" s="1"/>
  <c r="J433" i="1" s="1"/>
  <c r="P435" i="1"/>
  <c r="R435" i="1" s="1"/>
  <c r="S435" i="1" s="1"/>
  <c r="T435" i="1" s="1"/>
  <c r="J435" i="1" s="1"/>
  <c r="P390" i="1"/>
  <c r="R390" i="1" s="1"/>
  <c r="S390" i="1" s="1"/>
  <c r="T390" i="1" s="1"/>
  <c r="J390" i="1" s="1"/>
  <c r="P406" i="1"/>
  <c r="R406" i="1" s="1"/>
  <c r="S406" i="1" s="1"/>
  <c r="T406" i="1" s="1"/>
  <c r="J406" i="1" s="1"/>
  <c r="P408" i="1"/>
  <c r="R408" i="1" s="1"/>
  <c r="S408" i="1" s="1"/>
  <c r="T408" i="1" s="1"/>
  <c r="J408" i="1" s="1"/>
  <c r="P410" i="1"/>
  <c r="R410" i="1" s="1"/>
  <c r="S410" i="1" s="1"/>
  <c r="T410" i="1" s="1"/>
  <c r="J410" i="1" s="1"/>
  <c r="P412" i="1"/>
  <c r="R412" i="1" s="1"/>
  <c r="S412" i="1" s="1"/>
  <c r="T412" i="1" s="1"/>
  <c r="J412" i="1" s="1"/>
  <c r="P555" i="1"/>
  <c r="R555" i="1" s="1"/>
  <c r="S555" i="1" s="1"/>
  <c r="T555" i="1" s="1"/>
  <c r="J555" i="1" s="1"/>
  <c r="P444" i="1"/>
  <c r="R444" i="1" s="1"/>
  <c r="S444" i="1" s="1"/>
  <c r="T444" i="1" s="1"/>
  <c r="J444" i="1" s="1"/>
  <c r="P584" i="1"/>
  <c r="R584" i="1" s="1"/>
  <c r="S584" i="1" s="1"/>
  <c r="T584" i="1" s="1"/>
  <c r="J584" i="1" s="1"/>
  <c r="P373" i="1"/>
  <c r="R373" i="1" s="1"/>
  <c r="S373" i="1" s="1"/>
  <c r="T373" i="1" s="1"/>
  <c r="J373" i="1" s="1"/>
  <c r="P562" i="1"/>
  <c r="R562" i="1" s="1"/>
  <c r="S562" i="1" s="1"/>
  <c r="T562" i="1" s="1"/>
  <c r="J562" i="1" s="1"/>
  <c r="P580" i="1"/>
  <c r="R580" i="1" s="1"/>
  <c r="S580" i="1" s="1"/>
  <c r="T580" i="1" s="1"/>
  <c r="J580" i="1" s="1"/>
  <c r="S147" i="1" l="1"/>
  <c r="T147" i="1" s="1"/>
  <c r="J147" i="1" s="1"/>
  <c r="M623" i="1"/>
  <c r="N623" i="1" s="1"/>
  <c r="O623" i="1" s="1"/>
  <c r="P623" i="1" s="1"/>
  <c r="R623" i="1" s="1"/>
  <c r="S623" i="1" s="1"/>
  <c r="T623" i="1" s="1"/>
  <c r="J623" i="1" s="1"/>
</calcChain>
</file>

<file path=xl/sharedStrings.xml><?xml version="1.0" encoding="utf-8"?>
<sst xmlns="http://schemas.openxmlformats.org/spreadsheetml/2006/main" count="1294" uniqueCount="1009">
  <si>
    <t>УТВЕРЖДАЮ:</t>
  </si>
  <si>
    <t>ПРЕЙСКУРАНТ</t>
  </si>
  <si>
    <t xml:space="preserve">на работы и услуги, оказываемые Федеральным государственным бюджетным </t>
  </si>
  <si>
    <t xml:space="preserve">учреждением здравоохранения "Центр гигиены и эпидемиологии № 25 </t>
  </si>
  <si>
    <t>по договорам с гражданами, индивидуальными предпринимателями и юридическими лицами</t>
  </si>
  <si>
    <t>№ п/п</t>
  </si>
  <si>
    <t>Цена работы (услуги) в рублях без НДС</t>
  </si>
  <si>
    <t>Единица измерения</t>
  </si>
  <si>
    <t>I.</t>
  </si>
  <si>
    <t>Наименование работы (услуги)</t>
  </si>
  <si>
    <t>1.1</t>
  </si>
  <si>
    <t>1.1.1</t>
  </si>
  <si>
    <t>1 категория сложности</t>
  </si>
  <si>
    <t>1.1.2</t>
  </si>
  <si>
    <t>2 категория сложности</t>
  </si>
  <si>
    <t>1.1.3</t>
  </si>
  <si>
    <t>3 категория сложности</t>
  </si>
  <si>
    <t>1.1.4</t>
  </si>
  <si>
    <t>4 категория сложности</t>
  </si>
  <si>
    <t>1.2</t>
  </si>
  <si>
    <t>1.2.1</t>
  </si>
  <si>
    <t>1.2.2.</t>
  </si>
  <si>
    <t>1.2.3</t>
  </si>
  <si>
    <t>1.2.4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</si>
  <si>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</si>
  <si>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</si>
  <si>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</si>
  <si>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</si>
  <si>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</si>
  <si>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</si>
  <si>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</si>
  <si>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</si>
  <si>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</si>
  <si>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</si>
  <si>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</si>
  <si>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</si>
  <si>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</si>
  <si>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</si>
  <si>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</si>
  <si>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</si>
  <si>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</si>
  <si>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План</t>
  </si>
  <si>
    <t>Заключение</t>
  </si>
  <si>
    <t>1.10</t>
  </si>
  <si>
    <t>1.10.1</t>
  </si>
  <si>
    <t>1.10.2</t>
  </si>
  <si>
    <t xml:space="preserve">II. </t>
  </si>
  <si>
    <t>2.1</t>
  </si>
  <si>
    <t>Общее микробное число (ОМЧ)</t>
  </si>
  <si>
    <t>норма времени (минут)  руб.</t>
  </si>
  <si>
    <t>зараб. Плата за 1 минуту</t>
  </si>
  <si>
    <t>Всего зараб. Плата</t>
  </si>
  <si>
    <t>Начисления на з/плату  40,2% (страховые 30,2 + дополнительная  10%)</t>
  </si>
  <si>
    <t>Всего з/плата   руб.</t>
  </si>
  <si>
    <t>Материальные затраты руб. на 1 исследование</t>
  </si>
  <si>
    <t>Себестоимость  руб.</t>
  </si>
  <si>
    <t>Рентабельность 20% руб.</t>
  </si>
  <si>
    <t>Всего цена без НДС</t>
  </si>
  <si>
    <t>2.1.2</t>
  </si>
  <si>
    <t>Бактерии группы кишечной палочки (БГКП)</t>
  </si>
  <si>
    <t>2.1.3</t>
  </si>
  <si>
    <t>Стафилококк</t>
  </si>
  <si>
    <t>2.1.4</t>
  </si>
  <si>
    <t>Сальмонеллы</t>
  </si>
  <si>
    <t>2.1.5</t>
  </si>
  <si>
    <t>Иерсинии</t>
  </si>
  <si>
    <t>2.1.6</t>
  </si>
  <si>
    <t>2.1.7</t>
  </si>
  <si>
    <t xml:space="preserve">Соскоб со стен  холодильных камер на плесени </t>
  </si>
  <si>
    <t>2.2</t>
  </si>
  <si>
    <t>2.2.1</t>
  </si>
  <si>
    <t>2.2.2</t>
  </si>
  <si>
    <t>2.2.3</t>
  </si>
  <si>
    <t>Дрожжевые и плесневые грибы</t>
  </si>
  <si>
    <t>2.2.4</t>
  </si>
  <si>
    <t>Воздух холодильных камер на плесневые грибы</t>
  </si>
  <si>
    <t>2.2.5</t>
  </si>
  <si>
    <t>Другая патогенная и условно-патогенная микрофлора</t>
  </si>
  <si>
    <t>2.3</t>
  </si>
  <si>
    <t>2.3.1</t>
  </si>
  <si>
    <t>Пробоподготовка</t>
  </si>
  <si>
    <t>БГКП</t>
  </si>
  <si>
    <t>2.3.3</t>
  </si>
  <si>
    <t>Энтерококки</t>
  </si>
  <si>
    <t>2.3.5</t>
  </si>
  <si>
    <t>2.3.6</t>
  </si>
  <si>
    <t>2.4</t>
  </si>
  <si>
    <t>Исследования воды</t>
  </si>
  <si>
    <t>2.4.1</t>
  </si>
  <si>
    <t>2.4.1.1</t>
  </si>
  <si>
    <t>2.4.1.2</t>
  </si>
  <si>
    <r>
      <t>ОМЧ (37</t>
    </r>
    <r>
      <rPr>
        <sz val="12"/>
        <color indexed="8"/>
        <rFont val="Calibri"/>
        <family val="2"/>
        <charset val="204"/>
      </rPr>
      <t>°</t>
    </r>
    <r>
      <rPr>
        <sz val="12"/>
        <color indexed="8"/>
        <rFont val="Times New Roman"/>
        <family val="1"/>
        <charset val="204"/>
      </rPr>
      <t>)</t>
    </r>
  </si>
  <si>
    <t>2.4.1.3</t>
  </si>
  <si>
    <t>Общие колиформные и термотолерантные колиформные бактерии (ОКБ, ТКБ) методом мембранной фильтрации</t>
  </si>
  <si>
    <t>2.4.1.4</t>
  </si>
  <si>
    <t>Глюкозоположительные колиформные бактерии</t>
  </si>
  <si>
    <t>2.4.1.5</t>
  </si>
  <si>
    <t>Споры сульфитредуцирующих клостридий</t>
  </si>
  <si>
    <t>2.4.1.6</t>
  </si>
  <si>
    <t>2.4.1.8</t>
  </si>
  <si>
    <t>Синегнойная палочка</t>
  </si>
  <si>
    <t>2.4.2</t>
  </si>
  <si>
    <t>2.4.2.1</t>
  </si>
  <si>
    <t>2.4.2.2</t>
  </si>
  <si>
    <t>2.4.2.3</t>
  </si>
  <si>
    <t>2.4.2.4</t>
  </si>
  <si>
    <t>2.4.2.5</t>
  </si>
  <si>
    <t>2.4.2.6</t>
  </si>
  <si>
    <t>Золотистый стафилококк</t>
  </si>
  <si>
    <t>Энтерококк (фекальный стрептококк)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</si>
  <si>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</si>
  <si>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</si>
  <si>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</si>
  <si>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</si>
  <si>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</si>
  <si>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</si>
  <si>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</si>
  <si>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</si>
  <si>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</si>
  <si>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</si>
  <si>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</si>
  <si>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Определение бактерий группы кишечных палочек (вода дистиллированная)</t>
  </si>
  <si>
    <t>Общее число грибов</t>
  </si>
  <si>
    <t>Энтеробактерии</t>
  </si>
  <si>
    <t>Е.coli</t>
  </si>
  <si>
    <t>Стерильность аптечных форм</t>
  </si>
  <si>
    <t>2.6</t>
  </si>
  <si>
    <t>2.6.1</t>
  </si>
  <si>
    <t>Перевязочный материал и инструментальный</t>
  </si>
  <si>
    <t>2.6.2</t>
  </si>
  <si>
    <t>Шовный материал</t>
  </si>
  <si>
    <t>2.7</t>
  </si>
  <si>
    <t>2.7.1</t>
  </si>
  <si>
    <t>2.7.2</t>
  </si>
  <si>
    <t>Санитарно-химические лабораторные исследования</t>
  </si>
  <si>
    <t>III.</t>
  </si>
  <si>
    <t>3.1.1</t>
  </si>
  <si>
    <t>3.1.2</t>
  </si>
  <si>
    <t>Фотометрические методы</t>
  </si>
  <si>
    <t>3.1.2.1</t>
  </si>
  <si>
    <t>Органолептические показатели (запах)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</si>
  <si>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</si>
  <si>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</si>
  <si>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</si>
  <si>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</si>
  <si>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</si>
  <si>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</si>
  <si>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</si>
  <si>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</si>
  <si>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</si>
  <si>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</si>
  <si>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</si>
  <si>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3.1.2.13</t>
  </si>
  <si>
    <t>3.1.2.14</t>
  </si>
  <si>
    <t>3.1.2.15</t>
  </si>
  <si>
    <t>3.1.2.16</t>
  </si>
  <si>
    <t>3.1.2.17</t>
  </si>
  <si>
    <t>3.1.2.18</t>
  </si>
  <si>
    <t>Атомно-абсорбционные методы</t>
  </si>
  <si>
    <t>3.1</t>
  </si>
  <si>
    <t>3.1.3</t>
  </si>
  <si>
    <t>3.1.3.1</t>
  </si>
  <si>
    <t>3.1.4</t>
  </si>
  <si>
    <t>Флуориметрический метод</t>
  </si>
  <si>
    <t>3.1.4.1</t>
  </si>
  <si>
    <t>3.1.4.2</t>
  </si>
  <si>
    <t>3.1.4.3</t>
  </si>
  <si>
    <t>3.1.4.4</t>
  </si>
  <si>
    <t>3.1.4.5</t>
  </si>
  <si>
    <t>Олово ПНД Ф 14.1:2:4.40-95</t>
  </si>
  <si>
    <t>Селен ГОСТ 19413-89</t>
  </si>
  <si>
    <t>2.3.7</t>
  </si>
  <si>
    <t>Колифаги (с обогащением)</t>
  </si>
  <si>
    <t>2.3.8</t>
  </si>
  <si>
    <t>Листерии</t>
  </si>
  <si>
    <t>2.7.1.1</t>
  </si>
  <si>
    <t>2.7.1.2</t>
  </si>
  <si>
    <t>2.7.1.3</t>
  </si>
  <si>
    <t>2.7.1.4</t>
  </si>
  <si>
    <t>2.7.1.5</t>
  </si>
  <si>
    <t>2.7.1.6</t>
  </si>
  <si>
    <t>2.7.1.7</t>
  </si>
  <si>
    <t>2.7.2.1</t>
  </si>
  <si>
    <t>2.7.2.2</t>
  </si>
  <si>
    <t>2.7.2.3</t>
  </si>
  <si>
    <t>2.7.2.4</t>
  </si>
  <si>
    <t>2.7.2.5</t>
  </si>
  <si>
    <t>2.7.2.6</t>
  </si>
  <si>
    <t>2.7.2.7</t>
  </si>
  <si>
    <t>2.7.2.8</t>
  </si>
  <si>
    <t>2.7.2.9</t>
  </si>
  <si>
    <t>2.7.2.10</t>
  </si>
  <si>
    <t>КМАФАнМ</t>
  </si>
  <si>
    <t>Сульфитредуцирующие клостридии</t>
  </si>
  <si>
    <t>Bacillus cereus</t>
  </si>
  <si>
    <t>E.coli</t>
  </si>
  <si>
    <t>2.7.2.11</t>
  </si>
  <si>
    <t>2.7.2.12</t>
  </si>
  <si>
    <t>2.7.2.13</t>
  </si>
  <si>
    <t>2.7.2.14</t>
  </si>
  <si>
    <t>2.7.2.15</t>
  </si>
  <si>
    <t>2.7.2.16</t>
  </si>
  <si>
    <t>Лактобактерии</t>
  </si>
  <si>
    <t>Мутность ГОСТ 3351-74</t>
  </si>
  <si>
    <t>Нитраты ГОСТ 18826-73</t>
  </si>
  <si>
    <t>Нитраты ПНД Ф 14.1:2:4.4-95</t>
  </si>
  <si>
    <t>Нитриты ПНД Ф 14.1:2:4.4-95</t>
  </si>
  <si>
    <t>Фторид-ион ГОСТ 4386-89</t>
  </si>
  <si>
    <t>Хром ПНДФ 14.1:2:4.52-96</t>
  </si>
  <si>
    <t>Железо ГОСТ 4011-72</t>
  </si>
  <si>
    <t>Мышьяк ГОСТ 4152-89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</si>
  <si>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</si>
  <si>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</si>
  <si>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</si>
  <si>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</si>
  <si>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</si>
  <si>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</si>
  <si>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</si>
  <si>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</si>
  <si>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</si>
  <si>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</si>
  <si>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</si>
  <si>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</si>
  <si>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Свинец ПНДФ 14.1:2:4.214-06</t>
  </si>
  <si>
    <t>Кадмий ПНДФ 14.1:2:4.214-06</t>
  </si>
  <si>
    <t>Медь ПНДФ 14.1:2:4.139-98</t>
  </si>
  <si>
    <t>Никель ПНДФ 14.1:2:4.214-06</t>
  </si>
  <si>
    <t>Хром ПНДФ 14.1:2:4.139-98</t>
  </si>
  <si>
    <t>Цинк  ПНДФ 14.1:2:4.139-98</t>
  </si>
  <si>
    <t>Алюминий ГОСТ 51309-99</t>
  </si>
  <si>
    <t>Олово ГОСТ Р 51309-99</t>
  </si>
  <si>
    <t>Берилий ГОСТ 51309-99</t>
  </si>
  <si>
    <t>Железо ПНД Ф 14.1: 2:4.139-98</t>
  </si>
  <si>
    <t>Марганец ПНД Ф 14.1: 2:4.139-98</t>
  </si>
  <si>
    <t>Кальций  ПНД Ф 14.1: 2:4.139-98</t>
  </si>
  <si>
    <t>Магний ГОСТ Р 51429-99</t>
  </si>
  <si>
    <t>Хроматографический метод</t>
  </si>
  <si>
    <t>3.1.3.2</t>
  </si>
  <si>
    <t>3.1.3.3</t>
  </si>
  <si>
    <t>3.1.3.4</t>
  </si>
  <si>
    <t>3.1.3.5</t>
  </si>
  <si>
    <t>3.1.3.6</t>
  </si>
  <si>
    <t>ГХЦГ МУ 2142-80 ГОСТ 23452-79</t>
  </si>
  <si>
    <t>ДДТ и его метаболиты МУ 2142-80</t>
  </si>
  <si>
    <t>Гептахлор МУ 2142-80</t>
  </si>
  <si>
    <t>Гексахлоробензол МУ 2142-80</t>
  </si>
  <si>
    <t>Алдрин МУ 2142-80</t>
  </si>
  <si>
    <t>2,4-Д кислоты, её соли и эфиры МУ 1350-785</t>
  </si>
  <si>
    <t>Фенолы (общие и летучие) ПНД Ф 14.1:2:4.182-02</t>
  </si>
  <si>
    <t>Берилий ГОСТ 18294-2004</t>
  </si>
  <si>
    <t>3.1.5</t>
  </si>
  <si>
    <t>Гравиметрический метод</t>
  </si>
  <si>
    <t>3.1.5.1</t>
  </si>
  <si>
    <t>Минерализация ГОСТ 18164-72</t>
  </si>
  <si>
    <t>3.1.6</t>
  </si>
  <si>
    <t>3.1.6.1</t>
  </si>
  <si>
    <t>3.1.6.2</t>
  </si>
  <si>
    <t>3.1.6.3</t>
  </si>
  <si>
    <t>3.1.6.4</t>
  </si>
  <si>
    <t>Хлор свободный ГОСТ 18190-72</t>
  </si>
  <si>
    <t>БПК ПНДФ 14.1:2:4.123-97</t>
  </si>
  <si>
    <t>3.2</t>
  </si>
  <si>
    <t>3.2.1</t>
  </si>
  <si>
    <t>3.2.1.1</t>
  </si>
  <si>
    <t>3.2.1.2</t>
  </si>
  <si>
    <t>3.2.1.3</t>
  </si>
  <si>
    <t>3.2.1.4</t>
  </si>
  <si>
    <t>3.2.1.5</t>
  </si>
  <si>
    <t>3.2.1.6</t>
  </si>
  <si>
    <t>3.2.1.9</t>
  </si>
  <si>
    <t>Алюминий ПНД Ф 14.1:2:4.166-2000</t>
  </si>
  <si>
    <t>АПАВ ПНДФ 14.1:2:4.15-95</t>
  </si>
  <si>
    <t>Фторид-ион ПНДФ 14.1:2:4.179-2002</t>
  </si>
  <si>
    <t>3.2.2</t>
  </si>
  <si>
    <t>3.2.2.1</t>
  </si>
  <si>
    <t>3.2.2.2</t>
  </si>
  <si>
    <t>3.2.2.3</t>
  </si>
  <si>
    <t>3.2.2.4</t>
  </si>
  <si>
    <t>3.2.2.5</t>
  </si>
  <si>
    <t>3.2.2.6</t>
  </si>
  <si>
    <t>3.2.2.7</t>
  </si>
  <si>
    <t>3.2.2.8</t>
  </si>
  <si>
    <t>3.2.2.9</t>
  </si>
  <si>
    <t>3.2.2.10</t>
  </si>
  <si>
    <t>3.2.2.11</t>
  </si>
  <si>
    <t>3.2.2.12</t>
  </si>
  <si>
    <t>3.2.2.13</t>
  </si>
  <si>
    <t>3.2.2.14</t>
  </si>
  <si>
    <t>3.2.2.15</t>
  </si>
  <si>
    <t>3.2.2.16</t>
  </si>
  <si>
    <t>3.2.2.17</t>
  </si>
  <si>
    <t>3.2.2.18</t>
  </si>
  <si>
    <t>3.2.3</t>
  </si>
  <si>
    <t>Потенциометрический метод</t>
  </si>
  <si>
    <t>3.2.3.1</t>
  </si>
  <si>
    <t>3.2.3.2</t>
  </si>
  <si>
    <t>3.2.3.3</t>
  </si>
  <si>
    <t>3.2.4</t>
  </si>
  <si>
    <t>3.2.4.1</t>
  </si>
  <si>
    <t>Взвешенные вещества ПНД Ф 14.1:2.110-97</t>
  </si>
  <si>
    <t>3.2.5</t>
  </si>
  <si>
    <t>3.2.5.1</t>
  </si>
  <si>
    <t>Хлориды ГОСТ 4245-72</t>
  </si>
  <si>
    <t>Гидрокарбонаты ГОСТ 23268.3-78</t>
  </si>
  <si>
    <t>3.3</t>
  </si>
  <si>
    <t>3.3.1</t>
  </si>
  <si>
    <t>3.3.1.1</t>
  </si>
  <si>
    <t>а) Запах</t>
  </si>
  <si>
    <t>б) Цветность ГОСТ Р 52769-2007</t>
  </si>
  <si>
    <t>в) Мутность ГОСТ 3351-74</t>
  </si>
  <si>
    <t>3.3.2</t>
  </si>
  <si>
    <t>Титриметрические методы</t>
  </si>
  <si>
    <t>3.3.2.1</t>
  </si>
  <si>
    <t>3.3.2.2</t>
  </si>
  <si>
    <t>3.3.2.3</t>
  </si>
  <si>
    <t>Хлор остаточный ГОСТ 18190-72</t>
  </si>
  <si>
    <t>3.4</t>
  </si>
  <si>
    <t>Исследование продовольственного сырья и пищевых продуктов</t>
  </si>
  <si>
    <t>3.4.1</t>
  </si>
  <si>
    <t>3.4.2</t>
  </si>
  <si>
    <t>3.4.3</t>
  </si>
  <si>
    <t>3.4.4</t>
  </si>
  <si>
    <t>Определение нитратов МУ 5048-89</t>
  </si>
  <si>
    <t>3.4.5</t>
  </si>
  <si>
    <t>Витамин В1 ГОСТ 25999-83</t>
  </si>
  <si>
    <t>Определение витамина С  М 04-07-2005</t>
  </si>
  <si>
    <t>3.4.6</t>
  </si>
  <si>
    <t>3.4.7</t>
  </si>
  <si>
    <t>Массовая доля влаги (кондитерские изделия) ГОСТ 3626-73</t>
  </si>
  <si>
    <t>3.4.8</t>
  </si>
  <si>
    <t>Кислотность жировой фазы ГОСТ 3624-92</t>
  </si>
  <si>
    <t xml:space="preserve">Органолептические показатели, в том числе </t>
  </si>
  <si>
    <t>Исследование показателей окислённой порчи в растительном масле, в том числе:</t>
  </si>
  <si>
    <t>Исследование кондитерских изделий, в том числе:</t>
  </si>
  <si>
    <t>Исследование хлеба и хлебобулочных изделий, в том числе:</t>
  </si>
  <si>
    <t>Определение йода в соли ГОСТ Р 51575-2000</t>
  </si>
  <si>
    <t>3.5</t>
  </si>
  <si>
    <t>3.5.2</t>
  </si>
  <si>
    <t>3.5.3</t>
  </si>
  <si>
    <t>Исследование хлорсодержащих препаратов, растворов на содержание активного хлора (Инструкции на дезсредства)</t>
  </si>
  <si>
    <t>Исследование поверхностно-активных дез. растворов на соответствие заданной концентрации (Инструкции на дез. средства)</t>
  </si>
  <si>
    <t>Исследование на содержание массовой доли переоксида водорода ГОСТ 177-88</t>
  </si>
  <si>
    <t>3.6</t>
  </si>
  <si>
    <t>3.6.1</t>
  </si>
  <si>
    <t>Исследование воздуха на газоанализаторе ГАНК-4АР</t>
  </si>
  <si>
    <t>Гидрохлорид</t>
  </si>
  <si>
    <t>Гидрофлорид</t>
  </si>
  <si>
    <t>Ксилол</t>
  </si>
  <si>
    <t>Озон</t>
  </si>
  <si>
    <t>Формальдегид</t>
  </si>
  <si>
    <t>Хлор</t>
  </si>
  <si>
    <t>Щелочи едкие</t>
  </si>
  <si>
    <t>Азотная кислота</t>
  </si>
  <si>
    <t>Серная кислота</t>
  </si>
  <si>
    <t>Бутилацетат</t>
  </si>
  <si>
    <t>Толуол</t>
  </si>
  <si>
    <t>Марганец в сварочном аэрозоле</t>
  </si>
  <si>
    <t>3.6.2</t>
  </si>
  <si>
    <t>Исследование воздуха на газоанализаторе УКР-1МЦ</t>
  </si>
  <si>
    <t>Ртуть</t>
  </si>
  <si>
    <t>3.6.3</t>
  </si>
  <si>
    <t>Углерод оксид: Сенсоры</t>
  </si>
  <si>
    <t>Исследование воздуха на газоанализаторе Дрегер</t>
  </si>
  <si>
    <t>Экспресс-методы (индикаторными трубками), ручной метод</t>
  </si>
  <si>
    <t xml:space="preserve"> Азота диоксид</t>
  </si>
  <si>
    <t>Окислы азота (сум.)</t>
  </si>
  <si>
    <t xml:space="preserve">Аммиак   </t>
  </si>
  <si>
    <t>Ацетон</t>
  </si>
  <si>
    <t>Бензин</t>
  </si>
  <si>
    <t>Бензол</t>
  </si>
  <si>
    <t>Сольвент-нафта</t>
  </si>
  <si>
    <t>Стирол</t>
  </si>
  <si>
    <t>Уайт-спирит</t>
  </si>
  <si>
    <t>Фотометрический метод</t>
  </si>
  <si>
    <t>Аммиак</t>
  </si>
  <si>
    <t xml:space="preserve">Фенол </t>
  </si>
  <si>
    <t>Озон МУ 1639-77, МУ 4945-88</t>
  </si>
  <si>
    <t>Серная кислота МУ 1641-77, 4588-88</t>
  </si>
  <si>
    <t>Гидроцианид МУ 1646-77</t>
  </si>
  <si>
    <t>Фтористый водород МУ 16, 2246-80</t>
  </si>
  <si>
    <t>Йод МУ 1644б-77</t>
  </si>
  <si>
    <t>Медь МУ 1618-77</t>
  </si>
  <si>
    <t>Никель гидроаэрозоль МУ 1623-77</t>
  </si>
  <si>
    <t xml:space="preserve">Цинк  </t>
  </si>
  <si>
    <t>Эпихлоргидрин МУ 1707-77</t>
  </si>
  <si>
    <t xml:space="preserve">Свинец </t>
  </si>
  <si>
    <t>Масла минеральные МУ 5836-91</t>
  </si>
  <si>
    <t>Марганец</t>
  </si>
  <si>
    <t>Атомно-абсорбционный метод</t>
  </si>
  <si>
    <t>Литий</t>
  </si>
  <si>
    <t>3.7</t>
  </si>
  <si>
    <t>Исследования почвы</t>
  </si>
  <si>
    <t>Уран</t>
  </si>
  <si>
    <t>Медь</t>
  </si>
  <si>
    <t>Кадмий</t>
  </si>
  <si>
    <t>Свинец</t>
  </si>
  <si>
    <t>Никель</t>
  </si>
  <si>
    <t>Цинк</t>
  </si>
  <si>
    <t>Мышьяк</t>
  </si>
  <si>
    <t>рН</t>
  </si>
  <si>
    <t>Смывы с поверхности</t>
  </si>
  <si>
    <t>3.8</t>
  </si>
  <si>
    <t>Растительность</t>
  </si>
  <si>
    <t>2.4.2.7</t>
  </si>
  <si>
    <t>2.4.2.8</t>
  </si>
  <si>
    <t>Цисты патогенных простейших</t>
  </si>
  <si>
    <t>Яйца и личинки гельминтов</t>
  </si>
  <si>
    <t>2.4.2.9</t>
  </si>
  <si>
    <t>Вибрионы</t>
  </si>
  <si>
    <t>IV.</t>
  </si>
  <si>
    <t>Радиологические инструментальные измерения, стоимость одного измерения:</t>
  </si>
  <si>
    <t>Измерения загрязнённости поверхностей, оборудования с использованием "сухого" мазка приборами ДКС-96АБ, МКС-01Р</t>
  </si>
  <si>
    <t>Почва</t>
  </si>
  <si>
    <t>Вода</t>
  </si>
  <si>
    <t>Пищевые продукты</t>
  </si>
  <si>
    <t>Строительные материалы, древесина</t>
  </si>
  <si>
    <t xml:space="preserve">Пробоподготовка почвы </t>
  </si>
  <si>
    <t>Пробоподготовка воды</t>
  </si>
  <si>
    <t>Пробоподготовка растительности</t>
  </si>
  <si>
    <t>Пробоподготовка пищевых продуктов</t>
  </si>
  <si>
    <t>Пробоподготовка строительных материалов, древесины</t>
  </si>
  <si>
    <t xml:space="preserve">Измерение радона (стоимость 1 измерения) </t>
  </si>
  <si>
    <t xml:space="preserve">Измерение неионизирующих излучений (стоимость 1 измерения) </t>
  </si>
  <si>
    <t>Измерение непостоянного во времени шума с расчётом эквивалентного уровня прибором "Октава 110А"</t>
  </si>
  <si>
    <t>Измерение загрязнённости рук, спецодежды, белья, спецобуви альфа-бета-активными радионуклидами приборами "ДКС-96 АБ" или "МКС-01Р"</t>
  </si>
  <si>
    <t>Измерение освещённости, яркости прибором Люксмер-яркомер "Аргус-12" (измерение освещённости в 1 точке)</t>
  </si>
  <si>
    <t>Измерение параметров микроклимата приборами "Testo-625, Testo-415. (измерение 1 точки)</t>
  </si>
  <si>
    <t xml:space="preserve">Измерение уровней электромагнитных полей от видеодисплейных терминалов и персональных компьютеров (стоимость 1 измерения) </t>
  </si>
  <si>
    <t>Измерение напряженности электростатического поля прибором СТ-01</t>
  </si>
  <si>
    <t>Биофизические обследования</t>
  </si>
  <si>
    <t>в) Определение перекислотного числа ГОСТ 26593-85</t>
  </si>
  <si>
    <t>а) Пробоподготовка</t>
  </si>
  <si>
    <t>д) Определение кислотности ГОСТ 5898-87</t>
  </si>
  <si>
    <t>в) Определение кислотности ГОСТ 5670-96</t>
  </si>
  <si>
    <t>д) Определение жира ГОСТ 5668-68</t>
  </si>
  <si>
    <t>1.11</t>
  </si>
  <si>
    <t>Измерение концентрации аэрозолей урана в воздухе рабочей зоны с предварительным осаждением на фильтры с использованием альфа радиометра "Мультирад-АР"</t>
  </si>
  <si>
    <t>Измерение концентрации аэрозолей урана в атмосферном воздухе  с предварительным осаждением на фильтры с использованием альфа радиометра "Мультирад-АР"</t>
  </si>
  <si>
    <t>Измерение радона в закрытых помещениях методом прокачки воздуха прибором "РАА-10"</t>
  </si>
  <si>
    <t>Измерение радона в закрытых помещениях методом пассивной сорбции воздуха на угольные абсорберы с последующим измерением на гамма-спектрометре "Мультирад-гамма".</t>
  </si>
  <si>
    <t>Измерение плотности потока радона с поверхности почвы методом отбора на накопительные камеры НК-32 с последующим измерением на гамма-спектрометре "Мультирад-гамма"</t>
  </si>
  <si>
    <t xml:space="preserve">Измерение спектра постоянного шума с октавным фильтром прибором "Октава 110А" </t>
  </si>
  <si>
    <t>Измерение напряженности электрического поля, плотности магнитного потока прибором" В Е-метр АТ-002" по одной оси</t>
  </si>
  <si>
    <t>Измерение уровня звука для определения границ санитарно-защитной зоны предприятия (одна точка)</t>
  </si>
  <si>
    <t xml:space="preserve">Измерение коэффициента пульсации прибором "Аргус-07" </t>
  </si>
  <si>
    <t>Протокол</t>
  </si>
  <si>
    <t xml:space="preserve">Исследования питьевой воды, расфасованной в ёмкости. Исследования воды централизованного водоснабжения (горячая, холодная), Исследования воды источников централизованного и нецентрализованного водоснабжения                                                                   </t>
  </si>
  <si>
    <t>Исследования на содержание ртути в моче на анализаторе ртути РА-915+ (или РА-915М) с приставкой РП-91 (или РП-92)</t>
  </si>
  <si>
    <t>Уксусная кислота</t>
  </si>
  <si>
    <t>Алюминий</t>
  </si>
  <si>
    <t>ФМБА России</t>
  </si>
  <si>
    <t>Федерального медико-биологического агентства"</t>
  </si>
  <si>
    <t>2.3.10</t>
  </si>
  <si>
    <t>Весовое определение</t>
  </si>
  <si>
    <t>Взвешенные вещества</t>
  </si>
  <si>
    <t>3.4.9</t>
  </si>
  <si>
    <t>3.4.10</t>
  </si>
  <si>
    <t>3.4.11</t>
  </si>
  <si>
    <t>3.4.12</t>
  </si>
  <si>
    <t>3.5.2.1</t>
  </si>
  <si>
    <t>3.5.2.2</t>
  </si>
  <si>
    <t>3.5.2.3</t>
  </si>
  <si>
    <t>3.5.3.1</t>
  </si>
  <si>
    <t>3.5.3.2</t>
  </si>
  <si>
    <t>3.5.3.3</t>
  </si>
  <si>
    <t>3.5.3.4</t>
  </si>
  <si>
    <t>3.5.3.5</t>
  </si>
  <si>
    <t>3.5.3.6</t>
  </si>
  <si>
    <t>3.5.3.7</t>
  </si>
  <si>
    <t>3.5.3.8</t>
  </si>
  <si>
    <t>3.5.4</t>
  </si>
  <si>
    <t>3.5.4.1</t>
  </si>
  <si>
    <t>3.5.5</t>
  </si>
  <si>
    <t>3.5.5.1</t>
  </si>
  <si>
    <t>3.5.5.2</t>
  </si>
  <si>
    <t>3.5.5.3</t>
  </si>
  <si>
    <t>3.5.7</t>
  </si>
  <si>
    <t>3.5.7.1</t>
  </si>
  <si>
    <t>3.5.7.2</t>
  </si>
  <si>
    <t>3.5.7.3</t>
  </si>
  <si>
    <t>3.5.8</t>
  </si>
  <si>
    <t>3.5.8.1</t>
  </si>
  <si>
    <t>3.5.8.2</t>
  </si>
  <si>
    <t>3.5.8.3</t>
  </si>
  <si>
    <t>3.5.8.5</t>
  </si>
  <si>
    <t>3.5.8.6</t>
  </si>
  <si>
    <t>3.10</t>
  </si>
  <si>
    <t>3.10.1</t>
  </si>
  <si>
    <t>2.7.3</t>
  </si>
  <si>
    <t>2.7.3.1</t>
  </si>
  <si>
    <t>2.7.3.2</t>
  </si>
  <si>
    <t>2.7.3.3</t>
  </si>
  <si>
    <t>2.7.3.4</t>
  </si>
  <si>
    <t>2.7.3.5</t>
  </si>
  <si>
    <t>2.7.4</t>
  </si>
  <si>
    <t>2.7.4.1</t>
  </si>
  <si>
    <t>Исследование вспомогательного материала (хирургического белья, ватных шариков, перчаток и др. ) на стерильность</t>
  </si>
  <si>
    <t>Мезофильные анаэробные микроорганизмы</t>
  </si>
  <si>
    <t>2.7.4.2</t>
  </si>
  <si>
    <t>2.7.4.3</t>
  </si>
  <si>
    <t>2.7.4.4</t>
  </si>
  <si>
    <t>Мезофильные клостридии</t>
  </si>
  <si>
    <t>2.7.4.5</t>
  </si>
  <si>
    <t>Лечебно-диагностические исследования, стоимость одного исследования:</t>
  </si>
  <si>
    <t>Исследование крови на стерильность</t>
  </si>
  <si>
    <t>Исследование крови на гемокультуру</t>
  </si>
  <si>
    <t>Примечания, урегулирующие нестандартные ситуации, связанные с выполнением работ, оказанием услуг.</t>
  </si>
  <si>
    <t>Экспертиза проектной документции с подготовкой экспертного заключения</t>
  </si>
  <si>
    <t>1.3.4</t>
  </si>
  <si>
    <t>1.4.1.1</t>
  </si>
  <si>
    <t>1.4.1.2</t>
  </si>
  <si>
    <t>1.4.1.3</t>
  </si>
  <si>
    <t>1.4.1.4</t>
  </si>
  <si>
    <t>Хранение закрытых радионуклидных источников в отдельном помещении</t>
  </si>
  <si>
    <t>1.4.2.1</t>
  </si>
  <si>
    <t>1.4.2.2</t>
  </si>
  <si>
    <t>1.4.2.3</t>
  </si>
  <si>
    <t>1.4.2.4</t>
  </si>
  <si>
    <t>1.4.3.1</t>
  </si>
  <si>
    <t>1.4.3.2</t>
  </si>
  <si>
    <t>1.4.3.3</t>
  </si>
  <si>
    <t>1.6.4</t>
  </si>
  <si>
    <t>1.6.1.1</t>
  </si>
  <si>
    <t>1.6.1.2</t>
  </si>
  <si>
    <t>1.6.1.3</t>
  </si>
  <si>
    <t>1.6.1.4</t>
  </si>
  <si>
    <t>1.6.3.1</t>
  </si>
  <si>
    <t>1.6.3.2</t>
  </si>
  <si>
    <t>1.6.3.3</t>
  </si>
  <si>
    <t>1.6.3.4</t>
  </si>
  <si>
    <t>1.6.4.1</t>
  </si>
  <si>
    <t>1.6.4.2</t>
  </si>
  <si>
    <t>1.6.4.3</t>
  </si>
  <si>
    <t>1.6.4.4</t>
  </si>
  <si>
    <t>1.6.5</t>
  </si>
  <si>
    <t>1.6.5.1</t>
  </si>
  <si>
    <t>1.6.5.2</t>
  </si>
  <si>
    <t>1.6.5.3</t>
  </si>
  <si>
    <t>1.6.5.4</t>
  </si>
  <si>
    <t>1.6.7</t>
  </si>
  <si>
    <t>1.6.7.1</t>
  </si>
  <si>
    <t>1.6.7.2</t>
  </si>
  <si>
    <t>1.6.7.3</t>
  </si>
  <si>
    <t>1.6.7.4</t>
  </si>
  <si>
    <t>1.8</t>
  </si>
  <si>
    <t>1.8.1</t>
  </si>
  <si>
    <t>1.8.2</t>
  </si>
  <si>
    <t>1.8.3</t>
  </si>
  <si>
    <t>1.8.4</t>
  </si>
  <si>
    <t>Печать протоколов лабораторных и инструментальных исследований, экспертных заключений (за 1 лист печатной продукции формата А4)</t>
  </si>
  <si>
    <t>Клостридии перфрингенс</t>
  </si>
  <si>
    <t>Дрожжи, плесени</t>
  </si>
  <si>
    <t>Бактерии рода Рroteus</t>
  </si>
  <si>
    <t>Исследование воды открытых водоёмов, скважин и  сточных вод, ливневых, грунтовых</t>
  </si>
  <si>
    <t>УЭП</t>
  </si>
  <si>
    <t>3.2.5.2</t>
  </si>
  <si>
    <t>3.2.5.3</t>
  </si>
  <si>
    <t>3.2.5.4</t>
  </si>
  <si>
    <t>3.2.6</t>
  </si>
  <si>
    <t>3.2.6.1</t>
  </si>
  <si>
    <t>3.2.6.2</t>
  </si>
  <si>
    <t>3.2.6.3</t>
  </si>
  <si>
    <t>3.2.6.4</t>
  </si>
  <si>
    <t>3.2.6.5</t>
  </si>
  <si>
    <t>3.2.6.6</t>
  </si>
  <si>
    <t>3.2.6.7</t>
  </si>
  <si>
    <t>ХПК</t>
  </si>
  <si>
    <t>Исследования воздуха рабочей зоны и атмосферного</t>
  </si>
  <si>
    <t>Пыль (АПФД)</t>
  </si>
  <si>
    <t>Уран (отбор)</t>
  </si>
  <si>
    <t>Титриметрический метод</t>
  </si>
  <si>
    <t>Хлорид иона</t>
  </si>
  <si>
    <t>3.4.13</t>
  </si>
  <si>
    <t>3.4.14</t>
  </si>
  <si>
    <t>Ртуть МУ 5178-90</t>
  </si>
  <si>
    <t>3.5.8.9</t>
  </si>
  <si>
    <t>Исследование готового блюда на соответствие заданной калорийности</t>
  </si>
  <si>
    <t>Возбудители кишечных инфекций (патогенные: сальмонеллы, шигеллы)</t>
  </si>
  <si>
    <t>2.7.4.6</t>
  </si>
  <si>
    <t>Условно-патогенная микрофлора (УПМ)</t>
  </si>
  <si>
    <t>2.7.4.7</t>
  </si>
  <si>
    <t>2.7.4.8</t>
  </si>
  <si>
    <t>2.7.4.9</t>
  </si>
  <si>
    <t>2.7.4.10</t>
  </si>
  <si>
    <t>ж) Пористость хлебобулочных изделий</t>
  </si>
  <si>
    <t>Возбудители кишечных инфекций                                                                                                       (патогенные: Сальмонеллы, шигеллы)</t>
  </si>
  <si>
    <t>2.5.12</t>
  </si>
  <si>
    <t>Паразитологические исследования почвы (песка) на яйца гельминтов  и цисты прстейших</t>
  </si>
  <si>
    <t>Молочнокислые бактерии</t>
  </si>
  <si>
    <t>БГКП (фекальные)</t>
  </si>
  <si>
    <t>Качественный контроль (1 питательная среда)</t>
  </si>
  <si>
    <t>Количественный контроль (1 питательная среда)</t>
  </si>
  <si>
    <t>Смывы на яйца гельминтов и цисты простейших</t>
  </si>
  <si>
    <t>2.7.4.11</t>
  </si>
  <si>
    <t>2.7.4.12</t>
  </si>
  <si>
    <t>Бактериологический контроль биологических свойств питательных сред:</t>
  </si>
  <si>
    <t>Исследование газированных напитков на соответствие СанПиН 2.3.2.1078-01:</t>
  </si>
  <si>
    <t>Исследование фруктовых, овощных соков, томатных и овощных соусов (кетчупов):</t>
  </si>
  <si>
    <t>Микробиологические исследования готовых блюд, салатов, булонлв, соусов, полуфабрикатов  на соответствие требованиям СанПиН 2.3.2.1078-01:</t>
  </si>
  <si>
    <t>Продовольственное сырье и пищевые продукты:</t>
  </si>
  <si>
    <t>Исследование материала на стерильность, исследования в лечебно-профилактических учреждениях:</t>
  </si>
  <si>
    <t>Исследование аптечных форм, в т.ч. воды очищенной:</t>
  </si>
  <si>
    <t>Исследование воды купально-плавательных бассейнов, открытых водоёмов и сточных вод:</t>
  </si>
  <si>
    <t>Исследование почвы:</t>
  </si>
  <si>
    <t>Исследование воздуха:</t>
  </si>
  <si>
    <t>Исследование смывов:</t>
  </si>
  <si>
    <t>Санитарно-бактериологические, паразитологические и лечебно-диагностические исследования:</t>
  </si>
  <si>
    <t>Санитарно-эпидемиологическая экспертиза продукции:</t>
  </si>
  <si>
    <t>Эксплуатация досмотровых установок:</t>
  </si>
  <si>
    <t>Эксплуатация источников неиспользуемого рентгеновского излучения :</t>
  </si>
  <si>
    <t>Условий временного хранения радиоизотопных приборов:</t>
  </si>
  <si>
    <t>Экспертиза условий эксплуатации радиоизотопных приборов:</t>
  </si>
  <si>
    <t>Экспертиза условий транспортирования закрытых радиоактивных источников:</t>
  </si>
  <si>
    <t>Временного хранения радиоактивных отходов в отдельном помещении, на полигоне:</t>
  </si>
  <si>
    <t>Эксплуатация транспортного средства, предназначенного для перевозки загрязнённых радиоактивных материалов:</t>
  </si>
  <si>
    <t>Санитарно-эпидемиологическая экспертиза условий выполнения работ в области использования источников ионизирующих излучений с подготовкой экспертного заключения:</t>
  </si>
  <si>
    <t>Санитарно-эпидемиологическая экспертиза земельных участков с подготовкой экспертного заключения:</t>
  </si>
  <si>
    <t>Экспертиза рабочей документации, разделов проекта с подготовкой экспертного заключения :</t>
  </si>
  <si>
    <t>1.10.3</t>
  </si>
  <si>
    <t>1.10.4</t>
  </si>
  <si>
    <t>1.15</t>
  </si>
  <si>
    <t>2.7.2.17</t>
  </si>
  <si>
    <t>2.7.3.6</t>
  </si>
  <si>
    <t>3.1.1.13</t>
  </si>
  <si>
    <t>3.1.2.19</t>
  </si>
  <si>
    <t>3.1.3.7</t>
  </si>
  <si>
    <t>3.1.4.6</t>
  </si>
  <si>
    <t>3.1.5.2</t>
  </si>
  <si>
    <t>3.1.6.6</t>
  </si>
  <si>
    <t>3.5.2.5</t>
  </si>
  <si>
    <t>3.5.4.2</t>
  </si>
  <si>
    <t>3.6.4</t>
  </si>
  <si>
    <t>4.1</t>
  </si>
  <si>
    <t>4.2</t>
  </si>
  <si>
    <t>4.3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</si>
  <si>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</si>
  <si>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</si>
  <si>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</si>
  <si>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</si>
  <si>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</si>
  <si>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</si>
  <si>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</si>
  <si>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</si>
  <si>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</si>
  <si>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</si>
  <si>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</si>
  <si>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</si>
  <si>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</si>
  <si>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4.5</t>
  </si>
  <si>
    <t>4.5.1</t>
  </si>
  <si>
    <t>4.5.2</t>
  </si>
  <si>
    <t>4.5.3</t>
  </si>
  <si>
    <t>4.6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</si>
  <si>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</si>
  <si>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</si>
  <si>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</si>
  <si>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</si>
  <si>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</si>
  <si>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</si>
  <si>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</si>
  <si>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</si>
  <si>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4.7</t>
  </si>
  <si>
    <t>4.7.1</t>
  </si>
  <si>
    <t>4.7.2</t>
  </si>
  <si>
    <t>4.8</t>
  </si>
  <si>
    <t>4.8.1</t>
  </si>
  <si>
    <t>4.8.2</t>
  </si>
  <si>
    <t>Эксплуатации радиовизографов, медицинских рентгеновских аппаратов, рентгеновских комплексов:</t>
  </si>
  <si>
    <t>Иные виды деятельности, в том числе в области использования источников ионизирующих излучений:</t>
  </si>
  <si>
    <t>Дезинфекционные средства</t>
  </si>
  <si>
    <t>Углерода оксида</t>
  </si>
  <si>
    <t>Азота диоксид</t>
  </si>
  <si>
    <t>Серный ангидрид МУК 4.1.2471-09</t>
  </si>
  <si>
    <t>Фосфорный ангидрид МУ 1631-77</t>
  </si>
  <si>
    <t>Хромовый ангидрид МУ 1633-77, 4945-88</t>
  </si>
  <si>
    <t>Щёлочь МУ 5937-91</t>
  </si>
  <si>
    <t>Определение мощности эффективной  (эквивалентной) дозы рентгеновского и гамма- излучения на местности, при контроле автотранспорта, ж/д вагонов, металлолома, оборудования и др. на основе замеров МЭД прибором "ДКС-АТ1123"</t>
  </si>
  <si>
    <t>Измерение содержания радионуклидов (137 Cs, 90 Sr, 222 Rn, 226Ra, 232 Th, 40K и др) в почве, растительности, воде, пищевых продуктах, строительных материалах, древесине и др. с использованием спектрометрической установки МКС-01А "МУЛЬТИРАД"  (стоимость 1 измерения)</t>
  </si>
  <si>
    <t>Измеренрие параметров вибрации виброметром - анализатором спектра "Октава 101ВМ"</t>
  </si>
  <si>
    <t>Измерение напряжённости электромагнитных полей (диапазон ВЧ, УВЧ, промышленная частота) приборами "ПЗ-41" и "ПЗ-50" по одной оси.</t>
  </si>
  <si>
    <t>Санитарно-эпидемиологические экспертизы, исследования, расследования, обследования испытания и токсикологические , гигиенические и другие виды оценок в целях установления соответствия (несоответствия) проектной документации, объектов хозяйственной и иной деятельности, продукции, работ, услуг санитарным правилам и нормам.</t>
  </si>
  <si>
    <t>Нефтепродукты ПНД Ф 14.1:2:4.128-98</t>
  </si>
  <si>
    <t>3.10.2</t>
  </si>
  <si>
    <t>3.11</t>
  </si>
  <si>
    <t>3.11.1</t>
  </si>
  <si>
    <t>3.11.2</t>
  </si>
  <si>
    <t xml:space="preserve">Сульфаты </t>
  </si>
  <si>
    <t>3.2.1.12</t>
  </si>
  <si>
    <t xml:space="preserve">Минерализация </t>
  </si>
  <si>
    <t>3.2.4.2</t>
  </si>
  <si>
    <t>3.2.4.3</t>
  </si>
  <si>
    <t>Исследования дистиллированной воды по ГОСТ 6709-72</t>
  </si>
  <si>
    <t xml:space="preserve">Окисляемость перманентная </t>
  </si>
  <si>
    <t>Нитраты</t>
  </si>
  <si>
    <t xml:space="preserve">Алюминий </t>
  </si>
  <si>
    <t>Железо</t>
  </si>
  <si>
    <t xml:space="preserve">Аммиак </t>
  </si>
  <si>
    <t xml:space="preserve">Медь </t>
  </si>
  <si>
    <t xml:space="preserve">Кальций  </t>
  </si>
  <si>
    <t xml:space="preserve">Хлориды </t>
  </si>
  <si>
    <t>Сульфаты ПНДФ 14.1:2.159-2000</t>
  </si>
  <si>
    <t>Фосфаты  ПНДФ 14.1:2:4.112-97</t>
  </si>
  <si>
    <t>Сухой остаток ПНДФ 14.1:2:4.114-97</t>
  </si>
  <si>
    <t>Минерализация  ГОСТ 18164-72</t>
  </si>
  <si>
    <t>Снижение стоимости повторной санитарно-эпидемилогической экспертизы проектной  (рабочей) документации, разделов пректа с подготовкой экспертного заключения составляет 50% от первоеачальной стоимости работы, с последующим снижением стоимости каждой повторной экспертизы на 10%, но не ниже чем на 70% от первоначальной стоимости.</t>
  </si>
  <si>
    <t>Увеличение оплаты работ (услуг) проводимых в ночное время (с 22 часов до 6 часов) составляет от 20% до 30% от стоимости, предусмотренной настоящим Прейскурантом (в зависимости от срочности, объёма и частоты повторений выпонения работ, оказания услуг)</t>
  </si>
  <si>
    <t>Увеличение оплаты работ (услуг) проводимых  в выходные и нерабочие праздничные дни составляет до 50% от стоимости, предусмотренной настоящим Прейскурантом (в зависимости от срочности, объёма и частоты повторений выполнения работ, оказания услуг)</t>
  </si>
  <si>
    <t>2.1.8</t>
  </si>
  <si>
    <t>2.1.9</t>
  </si>
  <si>
    <t>Определение бактерий группы кишечных палочек (иньекционные растворы, глазные капли) БГКП</t>
  </si>
  <si>
    <t>Исследование мяса и мясопродуктов (птица, яйца, колбасные изделия) и продукты их переработки на соответствие ГОСТ, ТУ, СанПиН:</t>
  </si>
  <si>
    <t>Дрожжи плесени</t>
  </si>
  <si>
    <t>Протей</t>
  </si>
  <si>
    <t>Исследование продукции рыбного цеха, нерыбные объекты и продукты, вырабатываемые из них  на соответствие СанПиН 2.3.2.1078-01:</t>
  </si>
  <si>
    <t>2.7.3.7</t>
  </si>
  <si>
    <t>2.7.3.8</t>
  </si>
  <si>
    <t>Исследование крема и кремовых изделий, включая сахар и кондитерские изделия</t>
  </si>
  <si>
    <t>Исследование плодоовощной продукции и продуктов их переработки на гельминты</t>
  </si>
  <si>
    <t>2.8</t>
  </si>
  <si>
    <t>2.8.1</t>
  </si>
  <si>
    <t>2.9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</si>
  <si>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</si>
  <si>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</si>
  <si>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</si>
  <si>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</si>
  <si>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</si>
  <si>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</si>
  <si>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</si>
  <si>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</si>
  <si>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</si>
  <si>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</si>
  <si>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2.9.11</t>
  </si>
  <si>
    <t>2.9.12</t>
  </si>
  <si>
    <t>2.9.13</t>
  </si>
  <si>
    <t>2.9.14</t>
  </si>
  <si>
    <t>Исследования на возбудителей дифтерии (зев и нос)</t>
  </si>
  <si>
    <t>Исследования на стафилококк (нос)</t>
  </si>
  <si>
    <t>Исследования на стафилококк (зев)</t>
  </si>
  <si>
    <t>Исследоваеия на грибы Кандида</t>
  </si>
  <si>
    <t>Исследование мокроты - количественно</t>
  </si>
  <si>
    <t>Исследование на возбудителей дизентерии и сальмонелёза с диагностической целью</t>
  </si>
  <si>
    <t>Исследование на возбудителей дизентерии и сальмонелёза с профилактической целью</t>
  </si>
  <si>
    <t>2.9.15</t>
  </si>
  <si>
    <t>2.9.16</t>
  </si>
  <si>
    <t>2.9.17</t>
  </si>
  <si>
    <t>2.9.18</t>
  </si>
  <si>
    <t>2.9.19</t>
  </si>
  <si>
    <t>2.9.20</t>
  </si>
  <si>
    <t>Исследование на энтеропатогенные эшерихии</t>
  </si>
  <si>
    <t>Исследование материала при пищевых токсикоинфекциях</t>
  </si>
  <si>
    <t xml:space="preserve">Исследование испражнений на стафилококк (полуколичественный) </t>
  </si>
  <si>
    <t>Исследование чувствительности к антибиотикам методом бумажных дисков (6 антибиотиков)</t>
  </si>
  <si>
    <t>Исследование кала на кишечные простейшие (лямблии и др.)</t>
  </si>
  <si>
    <t>Обследование на энтеробиоз</t>
  </si>
  <si>
    <t>2.10.</t>
  </si>
  <si>
    <t>2.8.2</t>
  </si>
  <si>
    <t>Исследование сывороток крови</t>
  </si>
  <si>
    <t>2.10.1</t>
  </si>
  <si>
    <t>Реакция непрямой (пассивной) агглютинации (РНГА, РПГА) с одним диагностикумом (Vi, дизентерийным или сальмонелёзным)</t>
  </si>
  <si>
    <t>2.7.5.11</t>
  </si>
  <si>
    <t>Массовая доля сухих обезжиренных веществ молока     ГОСТ 3626-73</t>
  </si>
  <si>
    <t>Ртуть с пробоподготовкой</t>
  </si>
  <si>
    <t>Нефтепродукты</t>
  </si>
  <si>
    <t>Окисляемость перманганатная  ПНД Ф 14.1:2:4.154-99</t>
  </si>
  <si>
    <t>Литий  ПНД Ф 14.1: 2:4.138-98</t>
  </si>
  <si>
    <t>Натрий  ПНД Ф 14.1: 2:4.138-98</t>
  </si>
  <si>
    <t>Калий  ПНД Ф 14.1: 2:4.138-98</t>
  </si>
  <si>
    <t>Накладные расходы 58%</t>
  </si>
  <si>
    <t>Цветность ГОСТ 31868-2012</t>
  </si>
  <si>
    <t>Сульфаты ГОСТ 31940-2012</t>
  </si>
  <si>
    <t>Алюминий ГОСТ 18165-89</t>
  </si>
  <si>
    <t>Фторид-ион ПНД Ф 14.1:2:4.179-2002</t>
  </si>
  <si>
    <t>Фосфаты ПНДФ 14.1:2:4.112-97</t>
  </si>
  <si>
    <t>Жесткость общая ГОСТ 31954-2012</t>
  </si>
  <si>
    <t>Щелочность ГОСТ 31957-2012</t>
  </si>
  <si>
    <t>Алюминий ГОСТ 31870-2012</t>
  </si>
  <si>
    <t>Олово ГОСТ 31870-2012</t>
  </si>
  <si>
    <t>Берилий ГОСТ 31870-2012</t>
  </si>
  <si>
    <t>Селен ГОСТ 31870-2012</t>
  </si>
  <si>
    <t>Серебро ГОСТ 31870-2012</t>
  </si>
  <si>
    <t>Аммиак ПНД Ф 14.1.1-95</t>
  </si>
  <si>
    <t>Хлориды ПНДФ 14.1:2:4.114-97</t>
  </si>
  <si>
    <t>Окисляемость перманганатная ПНДФ 14.1:2:4.154-99</t>
  </si>
  <si>
    <t>Свинец ГОСТ 30178-96</t>
  </si>
  <si>
    <t>Кадмий ГОСТ 30178-96</t>
  </si>
  <si>
    <t>ГХЦГ МУ 2142-80</t>
  </si>
  <si>
    <t>ГХЦГ ГОСТ 23452-79</t>
  </si>
  <si>
    <t>б) Определение редуцирующих веществ ГОСТ 5903-89</t>
  </si>
  <si>
    <t>б) Определение кислотного числа ГОСТ 31933-2012</t>
  </si>
  <si>
    <t>в) Определение жира ГОСТ 31902-2012</t>
  </si>
  <si>
    <t>г) Определение сернистой кислоты ГОСТ 26811-86</t>
  </si>
  <si>
    <t>б) Влажность ГОСТ 21094-75</t>
  </si>
  <si>
    <t>г) Определение сахара ГОСТ 5672-68</t>
  </si>
  <si>
    <t>Качество термической обработки продукта</t>
  </si>
  <si>
    <t xml:space="preserve">Исследование фритюрного жира на содержание вторичных продуктов окисления </t>
  </si>
  <si>
    <t>Ди железо триоксид</t>
  </si>
  <si>
    <t>Предварительная санитарно-эпидемиологическая экспертиза объекта с целью определения объёма и методов лабораторных и инструментальных исследований с разработкой программы производственного контроля за соблюдением требований санитарных правил и норм, проведением профилактических и противоэпидемических мероприятий:</t>
  </si>
  <si>
    <t>Отбор и доставка пороб (1 час работы)</t>
  </si>
  <si>
    <t>Оформление, выдача и учёт личных медицинских книжек работникам отдельных профессий, предприятий, учреждений и организаций, деятельность которых связана с производством, хранением, транспортировкой и реализацией пищевых продуктов, питьевой воды, воспитаниеи и обучением детей, коммунальным и бытовым обслуживанием населения (1 личная медицинская книжка)</t>
  </si>
  <si>
    <t>1.17</t>
  </si>
  <si>
    <t>1.18</t>
  </si>
  <si>
    <t>1.19</t>
  </si>
  <si>
    <t>Сальмонеллы с выделением возбудителя</t>
  </si>
  <si>
    <t>Сальмонеллы без выделения возбудителя</t>
  </si>
  <si>
    <t>Шигеллы с выделением возбудителя</t>
  </si>
  <si>
    <t>Шигеллы без выделения возбудителя</t>
  </si>
  <si>
    <t>Патогенные, в т.ч. Сальмонеллы (без выделения возбудителя)</t>
  </si>
  <si>
    <t>Патогенные, в т.ч. Сальмонеллы (с выделением возбудителя)</t>
  </si>
  <si>
    <t>2.7.1.8</t>
  </si>
  <si>
    <t>Патогенные, в т.ч. Сальмонеллы с выделением возбудителя</t>
  </si>
  <si>
    <t>Патогенные, в т.ч. Сальмонеллы без выделения возбудителя</t>
  </si>
  <si>
    <t>2.7.2.18</t>
  </si>
  <si>
    <t>Иерсинии с выделением возбудителя</t>
  </si>
  <si>
    <t>Иерсинии без выделения возбудителя</t>
  </si>
  <si>
    <t xml:space="preserve">Листерии с выделением возбудителя </t>
  </si>
  <si>
    <t>2.7.2.19</t>
  </si>
  <si>
    <t xml:space="preserve">Листерии без выделения возбудителя </t>
  </si>
  <si>
    <t>Исследования на стрептококки (зев) с выделением возбудителя</t>
  </si>
  <si>
    <t>Исследования на стрептококки (зев) без  выделения возбудителя</t>
  </si>
  <si>
    <t xml:space="preserve">Исследование мокроты - полуколичественно </t>
  </si>
  <si>
    <t xml:space="preserve">Исследование другого клинического материала на флору с выделением возбудителя </t>
  </si>
  <si>
    <t xml:space="preserve">Исследование другого клинического материала на флору без выделения возбудителя </t>
  </si>
  <si>
    <t>Исследования на дисбактериоз</t>
  </si>
  <si>
    <t>Исследование испражнений на стафилококк (количественный)</t>
  </si>
  <si>
    <t>измерение активности урана в моче радиометрическим методом после экстракционно-хроматографического выделения из проб мочи на радиометрической установке "Прогресс-Био"</t>
  </si>
  <si>
    <t>4.8.3</t>
  </si>
  <si>
    <t>Расчёт ожидаемой эффективной дозы внутреннего облучения персонала за год</t>
  </si>
  <si>
    <t>4.8.3.1</t>
  </si>
  <si>
    <t>По информационному списку</t>
  </si>
  <si>
    <t>численность до 100 человек</t>
  </si>
  <si>
    <t>численность от 100 до 300 человек</t>
  </si>
  <si>
    <t>численность от 300 до 1000 человек</t>
  </si>
  <si>
    <t>4.8.3.2</t>
  </si>
  <si>
    <t>По текущему списку</t>
  </si>
  <si>
    <t>2.3.2</t>
  </si>
  <si>
    <t>2.3.4</t>
  </si>
  <si>
    <t>2.3.9</t>
  </si>
  <si>
    <t>1.20</t>
  </si>
  <si>
    <t>1.20.1</t>
  </si>
  <si>
    <t>1.20.2</t>
  </si>
  <si>
    <t>1.20.3</t>
  </si>
  <si>
    <t>2.5.11</t>
  </si>
  <si>
    <t>2.5.13</t>
  </si>
  <si>
    <t>Общее число бактерий (ОМЧ)</t>
  </si>
  <si>
    <t>Определение бактерий группы кишечных палочек</t>
  </si>
  <si>
    <t>2.6.3</t>
  </si>
  <si>
    <t>2.7.2.20</t>
  </si>
  <si>
    <t>2.7.2.21</t>
  </si>
  <si>
    <t>2.7.2.22</t>
  </si>
  <si>
    <t>2.7.2.23</t>
  </si>
  <si>
    <t>2.7.2.24</t>
  </si>
  <si>
    <t>2.7.2.25</t>
  </si>
  <si>
    <t>2.7.2.26</t>
  </si>
  <si>
    <t>2.7.2.29</t>
  </si>
  <si>
    <t>2.7.2.30</t>
  </si>
  <si>
    <t>2.7.2.31</t>
  </si>
  <si>
    <t>3.1.1.14</t>
  </si>
  <si>
    <t>3.1.1.15</t>
  </si>
  <si>
    <t>3.1.6.7</t>
  </si>
  <si>
    <t>3.1.6.8</t>
  </si>
  <si>
    <t>3.2.1.7</t>
  </si>
  <si>
    <t>3.2.1.8</t>
  </si>
  <si>
    <t>3.2.5.5</t>
  </si>
  <si>
    <t>"______" _______________ 2016г.</t>
  </si>
  <si>
    <t>Утверждён приказом главного врача от  "_________" ____________________ 2016г.</t>
  </si>
  <si>
    <t>Исследования на условно-патогенные энтеробактерии</t>
  </si>
  <si>
    <t>Исследованиея на бифидобактерии</t>
  </si>
  <si>
    <t>Исследования на лактобактерии</t>
  </si>
  <si>
    <t>Исследования на гемофилы</t>
  </si>
  <si>
    <t>Исследования на неферментирующие грамотрицательные микроорганизмы (НГОБ)</t>
  </si>
  <si>
    <t>Исследования на нейсерии</t>
  </si>
  <si>
    <t>Исследовани на неспорообразующие анаэробы</t>
  </si>
  <si>
    <t>3.1.2.20</t>
  </si>
  <si>
    <t>2,4-Д кислоты, её соли и эфиры МУ 1350-785 (пестициды)</t>
  </si>
  <si>
    <t>Железо ПНД Ф 14.1:2:4.50-96</t>
  </si>
  <si>
    <t>3.9</t>
  </si>
  <si>
    <t>ЦГиЭ по НСО</t>
  </si>
  <si>
    <t>200+421 пробоподг.</t>
  </si>
  <si>
    <t>154 в молоке</t>
  </si>
  <si>
    <t>все металлы 1 показатель 497</t>
  </si>
  <si>
    <t xml:space="preserve">Диоксид кремния </t>
  </si>
  <si>
    <t>2069 с пробоподготовкой</t>
  </si>
  <si>
    <t>Расчёт среднесменных концентраций</t>
  </si>
  <si>
    <t>Сажа</t>
  </si>
  <si>
    <t>Пробоподготовка почвы для определения физико-химических  показателей с минерализацией</t>
  </si>
  <si>
    <t>Пробоподготовка растительности для определения физико-химических   показателей</t>
  </si>
  <si>
    <t>Сероводород</t>
  </si>
  <si>
    <t>2.11.</t>
  </si>
  <si>
    <t>Бактериологические исследования по контролю работы стерилизационного оборудования</t>
  </si>
  <si>
    <t>2.11.1</t>
  </si>
  <si>
    <t>2.11.2</t>
  </si>
  <si>
    <t>2.11.3</t>
  </si>
  <si>
    <t>2.11.4</t>
  </si>
  <si>
    <t>2.11.5</t>
  </si>
  <si>
    <t>2.11.6</t>
  </si>
  <si>
    <t>Бактериологические исследования по контролю работы стерилизатора парового (1 единица оборудования, комплект из 5 тестов)</t>
  </si>
  <si>
    <t>Бактериологические исследования по контролю работы стерилизатора парового (1 единица оборудования, комплект из 1 теста)</t>
  </si>
  <si>
    <t>Бактериологические исследования по контролю работы стерилизатора воздушного (1 единица оборудования, комплект из 5 тестов)</t>
  </si>
  <si>
    <t>Бактериологические исследования по контролю работы стерилизатора воздушного (1 единица оборудования, комплект из 1 теста)</t>
  </si>
  <si>
    <t>Бактериологические исследования по контролю за дезинфикционной камерой (одна единица оборудования, комплект из 5 тестов)</t>
  </si>
  <si>
    <t>Бактериологические исследования по контролю за дезинфикционной камерой (одна единица оборудования, комплект из 1 теста)</t>
  </si>
  <si>
    <t>Исследование воды плавательных  бассейнов</t>
  </si>
  <si>
    <t>3.10.1.1</t>
  </si>
  <si>
    <t>3.10.1.2</t>
  </si>
  <si>
    <t>3.10.1.3</t>
  </si>
  <si>
    <t>3.10.1.4</t>
  </si>
  <si>
    <t>3.10.1.5</t>
  </si>
  <si>
    <t>3.10.1.6</t>
  </si>
  <si>
    <t>3.10.1.7</t>
  </si>
  <si>
    <t>3.10.1.8</t>
  </si>
  <si>
    <t>3.10.1.9</t>
  </si>
  <si>
    <t>3.10.1.10</t>
  </si>
  <si>
    <t>3.10.1.11</t>
  </si>
  <si>
    <t>3.10.1.12</t>
  </si>
  <si>
    <t>3.10.1.13</t>
  </si>
  <si>
    <t>3.10.1.14</t>
  </si>
  <si>
    <t>3.10.2.1</t>
  </si>
  <si>
    <t>3.10.3</t>
  </si>
  <si>
    <t>3.10.3.1</t>
  </si>
  <si>
    <t>3.10.4</t>
  </si>
  <si>
    <t>3.10.4.1</t>
  </si>
  <si>
    <t>3.10.4.2</t>
  </si>
  <si>
    <t>3.10.4.3</t>
  </si>
  <si>
    <t>3.10.4.4</t>
  </si>
  <si>
    <t>3.10.4.5</t>
  </si>
  <si>
    <t>3.10.4.6</t>
  </si>
  <si>
    <t>3.10.4.7</t>
  </si>
  <si>
    <t>3.10.4.8</t>
  </si>
  <si>
    <t>3.10.4.9</t>
  </si>
  <si>
    <t>3.10.4.10</t>
  </si>
  <si>
    <t>3.10.4.11</t>
  </si>
  <si>
    <t>3.10.5</t>
  </si>
  <si>
    <t>3.10.5.1</t>
  </si>
  <si>
    <t>3.10.5.2</t>
  </si>
  <si>
    <t>3.10.5.3</t>
  </si>
  <si>
    <t>3.10.5.4</t>
  </si>
  <si>
    <t>3.10.5.5</t>
  </si>
  <si>
    <t>3.10.5.6</t>
  </si>
  <si>
    <t>3.10.5.7</t>
  </si>
  <si>
    <t>3.10.5.8</t>
  </si>
  <si>
    <t>3.10.5.9</t>
  </si>
  <si>
    <t>3.10.5.10</t>
  </si>
  <si>
    <t>3.10.5.11</t>
  </si>
  <si>
    <t>3.10.5.12</t>
  </si>
  <si>
    <t>3.10.5.13</t>
  </si>
  <si>
    <t>3.10.5.14</t>
  </si>
  <si>
    <t>3.10.5.15</t>
  </si>
  <si>
    <t>3.10.5.16</t>
  </si>
  <si>
    <t>3.10.5.17</t>
  </si>
  <si>
    <t>3.10.5.18</t>
  </si>
  <si>
    <t>3.10.5.19</t>
  </si>
  <si>
    <t>3.10.5.20</t>
  </si>
  <si>
    <t>3.10.5.21</t>
  </si>
  <si>
    <t>3.10.5.22</t>
  </si>
  <si>
    <t>3.10.5.23</t>
  </si>
  <si>
    <t>3.10.5.24</t>
  </si>
  <si>
    <t>3.10.5.25</t>
  </si>
  <si>
    <t>3.10.5.26</t>
  </si>
  <si>
    <t>3.10.5.27</t>
  </si>
  <si>
    <t>3.10.6</t>
  </si>
  <si>
    <t>3.10.6.1</t>
  </si>
  <si>
    <t>3.10.6.2</t>
  </si>
  <si>
    <t>3.10.7</t>
  </si>
  <si>
    <t>3.10.7.1</t>
  </si>
  <si>
    <t>3.10.7.2</t>
  </si>
  <si>
    <t>3.10.7.3</t>
  </si>
  <si>
    <t>3.11.0</t>
  </si>
  <si>
    <t>3.11.1.1</t>
  </si>
  <si>
    <t>3.11.1.2</t>
  </si>
  <si>
    <t>3.11.2.1</t>
  </si>
  <si>
    <t>3.11.2.2</t>
  </si>
  <si>
    <t>3.11.2.3</t>
  </si>
  <si>
    <t>3.11.2.4</t>
  </si>
  <si>
    <t>3.11.2.5</t>
  </si>
  <si>
    <t>3.11.2.6</t>
  </si>
  <si>
    <t>3.11.2.7</t>
  </si>
  <si>
    <t>3.11.2.8</t>
  </si>
  <si>
    <t>3.11.3</t>
  </si>
  <si>
    <t>3.11.3.1</t>
  </si>
  <si>
    <t>3.11.4</t>
  </si>
  <si>
    <t>3.11.4.1</t>
  </si>
  <si>
    <t>3.12</t>
  </si>
  <si>
    <t>3.12.1</t>
  </si>
  <si>
    <t>3.12.2</t>
  </si>
  <si>
    <t>3.13</t>
  </si>
  <si>
    <t>3.13.1</t>
  </si>
  <si>
    <t>3.13.2</t>
  </si>
  <si>
    <t>Исследование на иерсинии</t>
  </si>
  <si>
    <t>2.9.21</t>
  </si>
  <si>
    <t>2.9.22</t>
  </si>
  <si>
    <t>2.9.23</t>
  </si>
  <si>
    <t>2.9.24</t>
  </si>
  <si>
    <t>2.9.25</t>
  </si>
  <si>
    <t>2.9.26</t>
  </si>
  <si>
    <t>2.9.27</t>
  </si>
  <si>
    <t>2.9.28</t>
  </si>
  <si>
    <t xml:space="preserve">Исследования смывов на ОКБ </t>
  </si>
  <si>
    <t xml:space="preserve">Санитароно-эпидемиологическая экспертиза (по результатам лабораторных и инструментальных исследования) с подготовкой экспертного заключения: (условий труда, среды обитания и условий проживания населения, условий питания населения)           </t>
  </si>
  <si>
    <t>2.7.2.27</t>
  </si>
  <si>
    <t>2.7.2.28</t>
  </si>
  <si>
    <t>2.7.2.32</t>
  </si>
  <si>
    <t>2.7.2.33</t>
  </si>
  <si>
    <t>Личинки паразитов в живом виде, погибшие паразиты</t>
  </si>
  <si>
    <t>2.7.5.12</t>
  </si>
  <si>
    <t>Врио главного врача</t>
  </si>
  <si>
    <t>__________ А.А. Рыбакова</t>
  </si>
  <si>
    <t>М.П.</t>
  </si>
  <si>
    <r>
      <rPr>
        <b/>
        <u/>
        <sz val="16"/>
        <color indexed="8"/>
        <rFont val="Times New Roman"/>
        <family val="1"/>
        <charset val="204"/>
      </rPr>
      <t>по  состоянию на 08 февраля  2016г</t>
    </r>
    <r>
      <rPr>
        <sz val="14"/>
        <color indexed="8"/>
        <rFont val="Times New Roman"/>
        <family val="1"/>
        <charset val="204"/>
      </rPr>
      <t>.</t>
    </r>
  </si>
  <si>
    <t>Гигиеническое воспитание населения, обучение граждан, аттестация гигиеническая подготовка работников, деятельность которых связани с производством, хранением, транспортировкой и реализацией пищевых продуктов и питьевой воды, воспитанием и обучением детей, коммунальным и бытовым обслуживанием населения  за 1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</si>
</sst>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;[Red]0"/>
  </numFmts>
  <fonts count="2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wrapText="1"/>
    </xf>
    <xf numFmtId="0" fontId="1" fillId="5" borderId="0" xfId="0" applyFont="1" applyFill="1" applyAlignment="1">
      <alignment horizontal="left" wrapText="1"/>
    </xf>
    <xf numFmtId="0" fontId="1" fillId="5" borderId="0" xfId="0" applyFont="1" applyFill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3" borderId="0" xfId="0" applyFont="1" applyFill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164" fontId="12" fillId="5" borderId="1" xfId="0" applyNumberFormat="1" applyFont="1" applyFill="1" applyBorder="1" applyAlignment="1">
      <alignment wrapText="1"/>
    </xf>
    <xf numFmtId="164" fontId="12" fillId="2" borderId="1" xfId="0" applyNumberFormat="1" applyFont="1" applyFill="1" applyBorder="1" applyAlignment="1">
      <alignment wrapText="1"/>
    </xf>
    <xf numFmtId="164" fontId="12" fillId="4" borderId="1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64" fontId="15" fillId="5" borderId="1" xfId="0" applyNumberFormat="1" applyFont="1" applyFill="1" applyBorder="1" applyAlignment="1">
      <alignment wrapText="1"/>
    </xf>
    <xf numFmtId="164" fontId="15" fillId="2" borderId="1" xfId="0" applyNumberFormat="1" applyFont="1" applyFill="1" applyBorder="1" applyAlignment="1">
      <alignment wrapText="1"/>
    </xf>
    <xf numFmtId="164" fontId="15" fillId="4" borderId="1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8" fillId="5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5" fillId="5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164" fontId="16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164" fontId="16" fillId="5" borderId="1" xfId="0" applyNumberFormat="1" applyFont="1" applyFill="1" applyBorder="1" applyAlignment="1">
      <alignment wrapText="1"/>
    </xf>
    <xf numFmtId="164" fontId="16" fillId="2" borderId="1" xfId="0" applyNumberFormat="1" applyFont="1" applyFill="1" applyBorder="1" applyAlignment="1">
      <alignment wrapText="1"/>
    </xf>
    <xf numFmtId="164" fontId="16" fillId="4" borderId="1" xfId="0" applyNumberFormat="1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9" fillId="4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9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1" fontId="1" fillId="0" borderId="0" xfId="0" applyNumberFormat="1" applyFont="1" applyFill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1" fontId="16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wrapText="1"/>
    </xf>
    <xf numFmtId="1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center" wrapText="1"/>
    </xf>
    <xf numFmtId="0" fontId="15" fillId="6" borderId="1" xfId="0" applyFont="1" applyFill="1" applyBorder="1" applyAlignment="1">
      <alignment wrapText="1"/>
    </xf>
    <xf numFmtId="1" fontId="15" fillId="6" borderId="1" xfId="0" applyNumberFormat="1" applyFont="1" applyFill="1" applyBorder="1" applyAlignment="1">
      <alignment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7" borderId="1" xfId="0" applyFont="1" applyFill="1" applyBorder="1" applyAlignment="1">
      <alignment wrapText="1"/>
    </xf>
    <xf numFmtId="1" fontId="1" fillId="7" borderId="1" xfId="0" applyNumberFormat="1" applyFont="1" applyFill="1" applyBorder="1" applyAlignment="1">
      <alignment wrapText="1"/>
    </xf>
    <xf numFmtId="164" fontId="1" fillId="7" borderId="1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" fontId="2" fillId="7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3" fillId="7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wrapText="1"/>
    </xf>
    <xf numFmtId="164" fontId="13" fillId="7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164" fontId="9" fillId="7" borderId="1" xfId="0" applyNumberFormat="1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left" wrapText="1"/>
    </xf>
    <xf numFmtId="164" fontId="1" fillId="0" borderId="4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17" fillId="7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29"/>
  <sheetViews>
    <sheetView tabSelected="1" view="pageBreakPreview" topLeftCell="A137" zoomScaleNormal="90" zoomScaleSheetLayoutView="100" workbookViewId="0">
      <selection activeCell="A150" sqref="A150:XFD150"/>
    </sheetView>
  </sheetViews>
  <sheetFormatPr defaultRowHeight="15.75" outlineLevelRow="1" outlineLevelCol="1" x14ac:dyDescent="0.25"/>
  <cols>
    <col min="1" max="1" width="12.28515625" style="151" customWidth="1"/>
    <col min="2" max="2" width="82.140625" style="3" customWidth="1"/>
    <col min="3" max="3" width="15.140625" style="3" hidden="1" customWidth="1"/>
    <col min="4" max="6" width="9.140625" style="3" hidden="1" customWidth="1"/>
    <col min="7" max="7" width="33.42578125" style="3" hidden="1" customWidth="1"/>
    <col min="8" max="8" width="9.42578125" style="3" hidden="1" customWidth="1"/>
    <col min="9" max="9" width="15.140625" style="3" hidden="1" customWidth="1"/>
    <col min="10" max="10" width="27.7109375" style="120" customWidth="1"/>
    <col min="11" max="11" width="10.5703125" style="29" hidden="1" customWidth="1" outlineLevel="1"/>
    <col min="12" max="16" width="9.140625" style="14" hidden="1" customWidth="1" outlineLevel="1"/>
    <col min="17" max="17" width="9.140625" style="24" hidden="1" customWidth="1" outlineLevel="1"/>
    <col min="18" max="19" width="9.140625" style="14" hidden="1" customWidth="1" outlineLevel="1"/>
    <col min="20" max="20" width="9.42578125" style="14" hidden="1" customWidth="1" outlineLevel="1"/>
    <col min="21" max="21" width="13.7109375" style="3" hidden="1" customWidth="1" outlineLevel="1"/>
    <col min="22" max="22" width="9.140625" style="3" collapsed="1"/>
    <col min="23" max="16384" width="9.140625" style="3"/>
  </cols>
  <sheetData>
    <row r="2" spans="1:21" s="2" customFormat="1" ht="15.75" customHeight="1" x14ac:dyDescent="0.25">
      <c r="A2" s="185" t="s">
        <v>864</v>
      </c>
      <c r="B2" s="185"/>
      <c r="C2" s="185"/>
      <c r="F2" s="16"/>
      <c r="G2" s="16"/>
      <c r="H2" s="16"/>
      <c r="I2" s="185" t="s">
        <v>0</v>
      </c>
      <c r="J2" s="185"/>
      <c r="K2" s="28"/>
      <c r="L2" s="13"/>
      <c r="M2" s="13"/>
      <c r="N2" s="13"/>
      <c r="O2" s="13"/>
      <c r="P2" s="13"/>
      <c r="Q2" s="23"/>
      <c r="R2" s="13"/>
      <c r="S2" s="13"/>
      <c r="T2" s="13"/>
    </row>
    <row r="3" spans="1:21" ht="15.75" customHeight="1" x14ac:dyDescent="0.25">
      <c r="A3" s="184"/>
      <c r="B3" s="184"/>
      <c r="C3" s="184"/>
      <c r="I3" s="184" t="s">
        <v>1004</v>
      </c>
      <c r="J3" s="184"/>
    </row>
    <row r="4" spans="1:21" ht="15.75" customHeight="1" x14ac:dyDescent="0.25">
      <c r="A4" s="184"/>
      <c r="B4" s="184"/>
      <c r="C4" s="184"/>
      <c r="I4" s="184" t="s">
        <v>450</v>
      </c>
      <c r="J4" s="184"/>
    </row>
    <row r="5" spans="1:21" ht="15.75" customHeight="1" x14ac:dyDescent="0.25">
      <c r="A5" s="184"/>
      <c r="B5" s="184"/>
      <c r="C5" s="184"/>
      <c r="I5" s="184" t="s">
        <v>1005</v>
      </c>
      <c r="J5" s="184"/>
    </row>
    <row r="6" spans="1:21" x14ac:dyDescent="0.25">
      <c r="A6" s="180"/>
      <c r="B6" s="180"/>
      <c r="C6" s="180"/>
      <c r="I6" s="184" t="s">
        <v>863</v>
      </c>
      <c r="J6" s="184"/>
    </row>
    <row r="7" spans="1:21" x14ac:dyDescent="0.25">
      <c r="A7" s="158"/>
      <c r="B7" s="158"/>
      <c r="C7" s="158"/>
      <c r="I7" s="159"/>
      <c r="J7" s="159" t="s">
        <v>1006</v>
      </c>
    </row>
    <row r="8" spans="1:21" x14ac:dyDescent="0.25">
      <c r="A8" s="180" t="s">
        <v>1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21" s="65" customFormat="1" ht="18.75" x14ac:dyDescent="0.3">
      <c r="A9" s="181" t="s">
        <v>2</v>
      </c>
      <c r="B9" s="181"/>
      <c r="C9" s="181"/>
      <c r="D9" s="181"/>
      <c r="E9" s="181"/>
      <c r="F9" s="181"/>
      <c r="G9" s="181"/>
      <c r="H9" s="181"/>
      <c r="I9" s="181"/>
      <c r="J9" s="181"/>
      <c r="K9" s="79"/>
      <c r="L9" s="80"/>
      <c r="M9" s="80"/>
      <c r="N9" s="80"/>
      <c r="O9" s="80"/>
      <c r="P9" s="80"/>
      <c r="Q9" s="81"/>
      <c r="R9" s="80"/>
      <c r="S9" s="80"/>
      <c r="T9" s="80"/>
    </row>
    <row r="10" spans="1:21" s="65" customFormat="1" ht="18.75" x14ac:dyDescent="0.3">
      <c r="A10" s="181" t="s">
        <v>3</v>
      </c>
      <c r="B10" s="181"/>
      <c r="C10" s="181"/>
      <c r="D10" s="181"/>
      <c r="E10" s="181"/>
      <c r="F10" s="181"/>
      <c r="G10" s="181"/>
      <c r="H10" s="181"/>
      <c r="I10" s="181"/>
      <c r="J10" s="181"/>
      <c r="K10" s="79"/>
      <c r="L10" s="80"/>
      <c r="M10" s="80"/>
      <c r="N10" s="80"/>
      <c r="O10" s="80"/>
      <c r="P10" s="80"/>
      <c r="Q10" s="81"/>
      <c r="R10" s="80"/>
      <c r="S10" s="80"/>
      <c r="T10" s="80"/>
    </row>
    <row r="11" spans="1:21" s="65" customFormat="1" ht="18.75" x14ac:dyDescent="0.3">
      <c r="A11" s="181" t="s">
        <v>451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79"/>
      <c r="L11" s="80"/>
      <c r="M11" s="80"/>
      <c r="N11" s="80"/>
      <c r="O11" s="80"/>
      <c r="P11" s="80"/>
      <c r="Q11" s="81"/>
      <c r="R11" s="80"/>
      <c r="S11" s="80"/>
      <c r="T11" s="80"/>
    </row>
    <row r="12" spans="1:21" s="65" customFormat="1" ht="18.75" x14ac:dyDescent="0.3">
      <c r="A12" s="181" t="s">
        <v>4</v>
      </c>
      <c r="B12" s="181"/>
      <c r="C12" s="181"/>
      <c r="D12" s="181"/>
      <c r="E12" s="181"/>
      <c r="F12" s="181"/>
      <c r="G12" s="181"/>
      <c r="H12" s="181"/>
      <c r="I12" s="181"/>
      <c r="J12" s="181"/>
      <c r="K12" s="79"/>
      <c r="L12" s="80"/>
      <c r="M12" s="80"/>
      <c r="N12" s="80"/>
      <c r="O12" s="80"/>
      <c r="P12" s="80"/>
      <c r="Q12" s="81"/>
      <c r="R12" s="80"/>
      <c r="S12" s="80"/>
      <c r="T12" s="80"/>
    </row>
    <row r="13" spans="1:21" s="65" customFormat="1" ht="18.75" x14ac:dyDescent="0.3">
      <c r="A13" s="181" t="s">
        <v>1007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79"/>
      <c r="L13" s="80"/>
      <c r="M13" s="80"/>
      <c r="N13" s="80"/>
      <c r="O13" s="80"/>
      <c r="P13" s="80"/>
      <c r="Q13" s="81"/>
      <c r="R13" s="80"/>
      <c r="S13" s="80"/>
      <c r="T13" s="80"/>
    </row>
    <row r="14" spans="1:21" x14ac:dyDescent="0.25">
      <c r="A14" s="147"/>
    </row>
    <row r="15" spans="1:21" s="1" customFormat="1" ht="86.25" customHeight="1" x14ac:dyDescent="0.25">
      <c r="A15" s="75" t="s">
        <v>5</v>
      </c>
      <c r="B15" s="182" t="s">
        <v>9</v>
      </c>
      <c r="C15" s="182"/>
      <c r="D15" s="182"/>
      <c r="E15" s="182"/>
      <c r="F15" s="182"/>
      <c r="G15" s="182"/>
      <c r="H15" s="182"/>
      <c r="I15" s="48" t="s">
        <v>7</v>
      </c>
      <c r="J15" s="121" t="s">
        <v>6</v>
      </c>
      <c r="K15" s="30" t="s">
        <v>49</v>
      </c>
      <c r="L15" s="6" t="s">
        <v>50</v>
      </c>
      <c r="M15" s="6" t="s">
        <v>51</v>
      </c>
      <c r="N15" s="7" t="s">
        <v>52</v>
      </c>
      <c r="O15" s="6" t="s">
        <v>53</v>
      </c>
      <c r="P15" s="6" t="s">
        <v>767</v>
      </c>
      <c r="Q15" s="25" t="s">
        <v>54</v>
      </c>
      <c r="R15" s="6" t="s">
        <v>55</v>
      </c>
      <c r="S15" s="6" t="s">
        <v>56</v>
      </c>
      <c r="T15" s="6" t="s">
        <v>57</v>
      </c>
      <c r="U15" s="50" t="s">
        <v>876</v>
      </c>
    </row>
    <row r="16" spans="1:21" ht="79.5" hidden="1" customHeight="1" x14ac:dyDescent="0.3">
      <c r="A16" s="148" t="s">
        <v>8</v>
      </c>
      <c r="B16" s="183" t="s">
        <v>680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4"/>
    </row>
    <row r="17" spans="1:21" ht="33" customHeight="1" outlineLevel="1" x14ac:dyDescent="0.25">
      <c r="A17" s="94" t="s">
        <v>10</v>
      </c>
      <c r="B17" s="164" t="s">
        <v>507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4"/>
    </row>
    <row r="18" spans="1:21" outlineLevel="1" x14ac:dyDescent="0.25">
      <c r="A18" s="75" t="s">
        <v>11</v>
      </c>
      <c r="B18" s="160" t="s">
        <v>12</v>
      </c>
      <c r="C18" s="160"/>
      <c r="D18" s="160"/>
      <c r="E18" s="160"/>
      <c r="F18" s="160"/>
      <c r="G18" s="160"/>
      <c r="H18" s="160"/>
      <c r="I18" s="11" t="s">
        <v>42</v>
      </c>
      <c r="J18" s="122">
        <f>T18</f>
        <v>14603.0435712</v>
      </c>
      <c r="K18" s="31">
        <v>2180</v>
      </c>
      <c r="L18" s="12">
        <v>2.52</v>
      </c>
      <c r="M18" s="12">
        <f>L18*K18</f>
        <v>5493.6</v>
      </c>
      <c r="N18" s="12">
        <f>M18*40.2%</f>
        <v>2208.4272000000001</v>
      </c>
      <c r="O18" s="12">
        <f>N18+M18</f>
        <v>7702.0272000000004</v>
      </c>
      <c r="P18" s="12">
        <f>O18*58%</f>
        <v>4467.175776</v>
      </c>
      <c r="Q18" s="26"/>
      <c r="R18" s="12">
        <f>Q18+P18+O18</f>
        <v>12169.202976</v>
      </c>
      <c r="S18" s="12">
        <f>R18*20%</f>
        <v>2433.8405952000003</v>
      </c>
      <c r="T18" s="12">
        <f>S18+R18</f>
        <v>14603.0435712</v>
      </c>
      <c r="U18" s="4"/>
    </row>
    <row r="19" spans="1:21" outlineLevel="1" x14ac:dyDescent="0.25">
      <c r="A19" s="75" t="s">
        <v>13</v>
      </c>
      <c r="B19" s="160" t="s">
        <v>14</v>
      </c>
      <c r="C19" s="160"/>
      <c r="D19" s="160"/>
      <c r="E19" s="160"/>
      <c r="F19" s="160"/>
      <c r="G19" s="160"/>
      <c r="H19" s="160"/>
      <c r="I19" s="11" t="s">
        <v>42</v>
      </c>
      <c r="J19" s="122">
        <f>T19</f>
        <v>17831.78990208</v>
      </c>
      <c r="K19" s="31">
        <v>2662</v>
      </c>
      <c r="L19" s="12">
        <v>2.52</v>
      </c>
      <c r="M19" s="12">
        <f>L19*K19</f>
        <v>6708.24</v>
      </c>
      <c r="N19" s="12">
        <f>M19*40.2%</f>
        <v>2696.7124800000001</v>
      </c>
      <c r="O19" s="12">
        <f>N19+M19</f>
        <v>9404.9524799999999</v>
      </c>
      <c r="P19" s="12">
        <f>O19*58%</f>
        <v>5454.8724383999997</v>
      </c>
      <c r="Q19" s="26"/>
      <c r="R19" s="12">
        <f>Q19+P19+O19</f>
        <v>14859.8249184</v>
      </c>
      <c r="S19" s="12">
        <f>R19*20%</f>
        <v>2971.9649836799999</v>
      </c>
      <c r="T19" s="12">
        <f>S19+R19</f>
        <v>17831.78990208</v>
      </c>
      <c r="U19" s="4"/>
    </row>
    <row r="20" spans="1:21" outlineLevel="1" x14ac:dyDescent="0.25">
      <c r="A20" s="75" t="s">
        <v>15</v>
      </c>
      <c r="B20" s="160" t="s">
        <v>16</v>
      </c>
      <c r="C20" s="160"/>
      <c r="D20" s="160"/>
      <c r="E20" s="160"/>
      <c r="F20" s="160"/>
      <c r="G20" s="160"/>
      <c r="H20" s="160"/>
      <c r="I20" s="11" t="s">
        <v>42</v>
      </c>
      <c r="J20" s="122">
        <f>T20</f>
        <v>26285.478428159997</v>
      </c>
      <c r="K20" s="31">
        <v>3924</v>
      </c>
      <c r="L20" s="12">
        <v>2.52</v>
      </c>
      <c r="M20" s="12">
        <f>L20*K20</f>
        <v>9888.48</v>
      </c>
      <c r="N20" s="12">
        <f>M20*40.2%</f>
        <v>3975.16896</v>
      </c>
      <c r="O20" s="12">
        <f>N20+M20</f>
        <v>13863.648959999999</v>
      </c>
      <c r="P20" s="12">
        <f>O20*58%</f>
        <v>8040.9163967999984</v>
      </c>
      <c r="Q20" s="26"/>
      <c r="R20" s="12">
        <f>Q20+P20+O20</f>
        <v>21904.565356799998</v>
      </c>
      <c r="S20" s="12">
        <f>R20*20%</f>
        <v>4380.9130713599998</v>
      </c>
      <c r="T20" s="12">
        <f>S20+R20</f>
        <v>26285.478428159997</v>
      </c>
      <c r="U20" s="4"/>
    </row>
    <row r="21" spans="1:21" outlineLevel="1" x14ac:dyDescent="0.25">
      <c r="A21" s="75" t="s">
        <v>17</v>
      </c>
      <c r="B21" s="160" t="s">
        <v>18</v>
      </c>
      <c r="C21" s="160"/>
      <c r="D21" s="160"/>
      <c r="E21" s="160"/>
      <c r="F21" s="160"/>
      <c r="G21" s="160"/>
      <c r="H21" s="160"/>
      <c r="I21" s="11" t="s">
        <v>42</v>
      </c>
      <c r="J21" s="122">
        <f>T21</f>
        <v>39207.16239551999</v>
      </c>
      <c r="K21" s="31">
        <v>5853</v>
      </c>
      <c r="L21" s="12">
        <v>2.52</v>
      </c>
      <c r="M21" s="12">
        <f>L21*K21</f>
        <v>14749.56</v>
      </c>
      <c r="N21" s="12">
        <f>M21*40.2%</f>
        <v>5929.32312</v>
      </c>
      <c r="O21" s="12">
        <f>N21+M21</f>
        <v>20678.883119999999</v>
      </c>
      <c r="P21" s="12">
        <f>O21*58%</f>
        <v>11993.752209599998</v>
      </c>
      <c r="Q21" s="26"/>
      <c r="R21" s="12">
        <f>Q21+P21+O21</f>
        <v>32672.635329599994</v>
      </c>
      <c r="S21" s="12">
        <f>R21*20%</f>
        <v>6534.5270659199996</v>
      </c>
      <c r="T21" s="12">
        <f>S21+R21</f>
        <v>39207.16239551999</v>
      </c>
      <c r="U21" s="4"/>
    </row>
    <row r="22" spans="1:21" ht="37.5" customHeight="1" outlineLevel="1" x14ac:dyDescent="0.25">
      <c r="A22" s="94" t="s">
        <v>19</v>
      </c>
      <c r="B22" s="164" t="s">
        <v>617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4"/>
    </row>
    <row r="23" spans="1:21" outlineLevel="1" x14ac:dyDescent="0.25">
      <c r="A23" s="75" t="s">
        <v>20</v>
      </c>
      <c r="B23" s="160" t="s">
        <v>12</v>
      </c>
      <c r="C23" s="160"/>
      <c r="D23" s="160"/>
      <c r="E23" s="160"/>
      <c r="F23" s="160"/>
      <c r="G23" s="160"/>
      <c r="H23" s="160"/>
      <c r="I23" s="11" t="s">
        <v>42</v>
      </c>
      <c r="J23" s="122">
        <f>T23</f>
        <v>7408.7000870399997</v>
      </c>
      <c r="K23" s="31">
        <v>1106</v>
      </c>
      <c r="L23" s="12">
        <v>2.52</v>
      </c>
      <c r="M23" s="12">
        <f>L23*K23</f>
        <v>2787.12</v>
      </c>
      <c r="N23" s="12">
        <f>M23*40.2%</f>
        <v>1120.4222400000001</v>
      </c>
      <c r="O23" s="12">
        <f>N23+M23</f>
        <v>3907.5422399999998</v>
      </c>
      <c r="P23" s="12">
        <f>O23*58%</f>
        <v>2266.3744991999997</v>
      </c>
      <c r="Q23" s="26"/>
      <c r="R23" s="12">
        <f>Q23+P23+O23</f>
        <v>6173.9167391999999</v>
      </c>
      <c r="S23" s="12">
        <f>R23*20%</f>
        <v>1234.78334784</v>
      </c>
      <c r="T23" s="12">
        <f>S23+R23</f>
        <v>7408.7000870399997</v>
      </c>
      <c r="U23" s="4"/>
    </row>
    <row r="24" spans="1:21" outlineLevel="1" x14ac:dyDescent="0.25">
      <c r="A24" s="75" t="s">
        <v>21</v>
      </c>
      <c r="B24" s="160" t="s">
        <v>14</v>
      </c>
      <c r="C24" s="160"/>
      <c r="D24" s="160"/>
      <c r="E24" s="160"/>
      <c r="F24" s="160"/>
      <c r="G24" s="160"/>
      <c r="H24" s="160"/>
      <c r="I24" s="11" t="s">
        <v>42</v>
      </c>
      <c r="J24" s="122">
        <f>T24</f>
        <v>11106.351486719999</v>
      </c>
      <c r="K24" s="31">
        <v>1658</v>
      </c>
      <c r="L24" s="12">
        <v>2.52</v>
      </c>
      <c r="M24" s="12">
        <f>L24*K24</f>
        <v>4178.16</v>
      </c>
      <c r="N24" s="12">
        <f>M24*40.2%</f>
        <v>1679.62032</v>
      </c>
      <c r="O24" s="12">
        <f>N24+M24</f>
        <v>5857.7803199999998</v>
      </c>
      <c r="P24" s="12">
        <f>O24*58%</f>
        <v>3397.5125855999995</v>
      </c>
      <c r="Q24" s="26"/>
      <c r="R24" s="12">
        <f>Q24+P24+O24</f>
        <v>9255.2929055999994</v>
      </c>
      <c r="S24" s="12">
        <f>R24*20%</f>
        <v>1851.0585811199999</v>
      </c>
      <c r="T24" s="12">
        <f>S24+R24</f>
        <v>11106.351486719999</v>
      </c>
      <c r="U24" s="4"/>
    </row>
    <row r="25" spans="1:21" outlineLevel="1" x14ac:dyDescent="0.25">
      <c r="A25" s="75" t="s">
        <v>22</v>
      </c>
      <c r="B25" s="160" t="s">
        <v>16</v>
      </c>
      <c r="C25" s="160"/>
      <c r="D25" s="160"/>
      <c r="E25" s="160"/>
      <c r="F25" s="160"/>
      <c r="G25" s="160"/>
      <c r="H25" s="160"/>
      <c r="I25" s="11" t="s">
        <v>42</v>
      </c>
      <c r="J25" s="122">
        <f>T25</f>
        <v>18515.05157376</v>
      </c>
      <c r="K25" s="31">
        <v>2764</v>
      </c>
      <c r="L25" s="12">
        <v>2.52</v>
      </c>
      <c r="M25" s="12">
        <f>L25*K25</f>
        <v>6965.28</v>
      </c>
      <c r="N25" s="12">
        <f>M25*40.2%</f>
        <v>2800.0425599999999</v>
      </c>
      <c r="O25" s="12">
        <f>N25+M25</f>
        <v>9765.3225600000005</v>
      </c>
      <c r="P25" s="12">
        <f>O25*58%</f>
        <v>5663.8870847999997</v>
      </c>
      <c r="Q25" s="26"/>
      <c r="R25" s="12">
        <f>Q25+P25+O25</f>
        <v>15429.209644800001</v>
      </c>
      <c r="S25" s="12">
        <f>R25*20%</f>
        <v>3085.8419289600006</v>
      </c>
      <c r="T25" s="12">
        <f>S25+R25</f>
        <v>18515.05157376</v>
      </c>
      <c r="U25" s="4"/>
    </row>
    <row r="26" spans="1:21" outlineLevel="1" x14ac:dyDescent="0.25">
      <c r="A26" s="75" t="s">
        <v>23</v>
      </c>
      <c r="B26" s="160" t="s">
        <v>18</v>
      </c>
      <c r="C26" s="160"/>
      <c r="D26" s="160"/>
      <c r="E26" s="160"/>
      <c r="F26" s="160"/>
      <c r="G26" s="160"/>
      <c r="H26" s="160"/>
      <c r="I26" s="11" t="s">
        <v>42</v>
      </c>
      <c r="J26" s="122">
        <f>T26</f>
        <v>25923.751660800001</v>
      </c>
      <c r="K26" s="31">
        <v>3870</v>
      </c>
      <c r="L26" s="12">
        <v>2.52</v>
      </c>
      <c r="M26" s="12">
        <f>L26*K26</f>
        <v>9752.4</v>
      </c>
      <c r="N26" s="12">
        <f>M26*40.2%</f>
        <v>3920.4648000000002</v>
      </c>
      <c r="O26" s="12">
        <f>N26+M26</f>
        <v>13672.864799999999</v>
      </c>
      <c r="P26" s="12">
        <f>O26*58%</f>
        <v>7930.2615839999989</v>
      </c>
      <c r="Q26" s="26"/>
      <c r="R26" s="12">
        <f>Q26+P26+O26</f>
        <v>21603.126383999999</v>
      </c>
      <c r="S26" s="12">
        <f>R26*20%</f>
        <v>4320.6252768000004</v>
      </c>
      <c r="T26" s="12">
        <f>S26+R26</f>
        <v>25923.751660800001</v>
      </c>
      <c r="U26" s="4"/>
    </row>
    <row r="27" spans="1:21" ht="30" customHeight="1" outlineLevel="1" x14ac:dyDescent="0.25">
      <c r="A27" s="94" t="s">
        <v>24</v>
      </c>
      <c r="B27" s="164" t="s">
        <v>616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4"/>
    </row>
    <row r="28" spans="1:21" outlineLevel="1" x14ac:dyDescent="0.25">
      <c r="A28" s="75" t="s">
        <v>25</v>
      </c>
      <c r="B28" s="160" t="s">
        <v>12</v>
      </c>
      <c r="C28" s="160"/>
      <c r="D28" s="160"/>
      <c r="E28" s="160"/>
      <c r="F28" s="160"/>
      <c r="G28" s="160"/>
      <c r="H28" s="160"/>
      <c r="I28" s="11" t="s">
        <v>42</v>
      </c>
      <c r="J28" s="122">
        <f>T28</f>
        <v>1942.6067135999999</v>
      </c>
      <c r="K28" s="31">
        <v>290</v>
      </c>
      <c r="L28" s="12">
        <v>2.52</v>
      </c>
      <c r="M28" s="12">
        <f>L28*K28</f>
        <v>730.8</v>
      </c>
      <c r="N28" s="12">
        <f>M28*40.2%</f>
        <v>293.78160000000003</v>
      </c>
      <c r="O28" s="12">
        <f>N28+M28</f>
        <v>1024.5816</v>
      </c>
      <c r="P28" s="12">
        <f>O28*58%</f>
        <v>594.25732799999992</v>
      </c>
      <c r="Q28" s="26"/>
      <c r="R28" s="12">
        <f>Q28+P28+O28</f>
        <v>1618.8389279999999</v>
      </c>
      <c r="S28" s="12">
        <f>R28*20%</f>
        <v>323.76778560000002</v>
      </c>
      <c r="T28" s="12">
        <f>S28+R28</f>
        <v>1942.6067135999999</v>
      </c>
      <c r="U28" s="4"/>
    </row>
    <row r="29" spans="1:21" outlineLevel="1" x14ac:dyDescent="0.25">
      <c r="A29" s="75" t="s">
        <v>26</v>
      </c>
      <c r="B29" s="160" t="s">
        <v>14</v>
      </c>
      <c r="C29" s="160"/>
      <c r="D29" s="160"/>
      <c r="E29" s="160"/>
      <c r="F29" s="160"/>
      <c r="G29" s="160"/>
      <c r="H29" s="160"/>
      <c r="I29" s="11" t="s">
        <v>42</v>
      </c>
      <c r="J29" s="122">
        <f>T29</f>
        <v>4072.7754547200002</v>
      </c>
      <c r="K29" s="31">
        <v>608</v>
      </c>
      <c r="L29" s="12">
        <v>2.52</v>
      </c>
      <c r="M29" s="12">
        <f>L29*K29</f>
        <v>1532.16</v>
      </c>
      <c r="N29" s="12">
        <f>M29*40.2%</f>
        <v>615.9283200000001</v>
      </c>
      <c r="O29" s="12">
        <f>N29+M29</f>
        <v>2148.0883200000003</v>
      </c>
      <c r="P29" s="12">
        <f>O29*58%</f>
        <v>1245.8912256000001</v>
      </c>
      <c r="Q29" s="26"/>
      <c r="R29" s="12">
        <f>Q29+P29+O29</f>
        <v>3393.9795456000002</v>
      </c>
      <c r="S29" s="12">
        <f>R29*20%</f>
        <v>678.79590912000003</v>
      </c>
      <c r="T29" s="12">
        <f>S29+R29</f>
        <v>4072.7754547200002</v>
      </c>
      <c r="U29" s="4"/>
    </row>
    <row r="30" spans="1:21" outlineLevel="1" x14ac:dyDescent="0.25">
      <c r="A30" s="75" t="s">
        <v>27</v>
      </c>
      <c r="B30" s="160" t="s">
        <v>16</v>
      </c>
      <c r="C30" s="160"/>
      <c r="D30" s="160"/>
      <c r="E30" s="160"/>
      <c r="F30" s="160"/>
      <c r="G30" s="160"/>
      <c r="H30" s="160"/>
      <c r="I30" s="11" t="s">
        <v>42</v>
      </c>
      <c r="J30" s="122">
        <f>T30</f>
        <v>7891.0024435199994</v>
      </c>
      <c r="K30" s="31">
        <v>1178</v>
      </c>
      <c r="L30" s="12">
        <v>2.52</v>
      </c>
      <c r="M30" s="12">
        <f>L30*K30</f>
        <v>2968.56</v>
      </c>
      <c r="N30" s="12">
        <f>M30*40.2%</f>
        <v>1193.36112</v>
      </c>
      <c r="O30" s="12">
        <f>N30+M30</f>
        <v>4161.92112</v>
      </c>
      <c r="P30" s="12">
        <f>O30*58%</f>
        <v>2413.9142495999999</v>
      </c>
      <c r="Q30" s="26"/>
      <c r="R30" s="12">
        <f>Q30+P30+O30</f>
        <v>6575.8353695999995</v>
      </c>
      <c r="S30" s="12">
        <f>R30*20%</f>
        <v>1315.1670739199999</v>
      </c>
      <c r="T30" s="12">
        <f>S30+R30</f>
        <v>7891.0024435199994</v>
      </c>
      <c r="U30" s="4"/>
    </row>
    <row r="31" spans="1:21" outlineLevel="1" x14ac:dyDescent="0.25">
      <c r="A31" s="75" t="s">
        <v>508</v>
      </c>
      <c r="B31" s="160" t="s">
        <v>18</v>
      </c>
      <c r="C31" s="160"/>
      <c r="D31" s="160"/>
      <c r="E31" s="160"/>
      <c r="F31" s="160"/>
      <c r="G31" s="160"/>
      <c r="H31" s="47"/>
      <c r="I31" s="11"/>
      <c r="J31" s="122">
        <f>T31</f>
        <v>10479.6561408</v>
      </c>
      <c r="K31" s="31">
        <v>1120</v>
      </c>
      <c r="L31" s="12">
        <v>3.52</v>
      </c>
      <c r="M31" s="12">
        <f>L31*K31</f>
        <v>3942.4</v>
      </c>
      <c r="N31" s="12">
        <f>M31*40.2%</f>
        <v>1584.8448000000001</v>
      </c>
      <c r="O31" s="12">
        <f>N31+M31</f>
        <v>5527.2448000000004</v>
      </c>
      <c r="P31" s="12">
        <f>O31*58%</f>
        <v>3205.8019840000002</v>
      </c>
      <c r="Q31" s="26"/>
      <c r="R31" s="12">
        <f>Q31+P31+O31</f>
        <v>8733.0467840000001</v>
      </c>
      <c r="S31" s="12">
        <f>R31*20%</f>
        <v>1746.6093568000001</v>
      </c>
      <c r="T31" s="12">
        <f>S31+R31</f>
        <v>10479.6561408</v>
      </c>
      <c r="U31" s="4"/>
    </row>
    <row r="32" spans="1:21" s="16" customFormat="1" ht="39.75" customHeight="1" outlineLevel="1" x14ac:dyDescent="0.25">
      <c r="A32" s="94" t="s">
        <v>28</v>
      </c>
      <c r="B32" s="164" t="s">
        <v>615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5"/>
    </row>
    <row r="33" spans="1:21" s="16" customFormat="1" ht="31.5" customHeight="1" outlineLevel="1" x14ac:dyDescent="0.25">
      <c r="A33" s="94" t="s">
        <v>29</v>
      </c>
      <c r="B33" s="164" t="s">
        <v>614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5"/>
    </row>
    <row r="34" spans="1:21" ht="15.75" customHeight="1" outlineLevel="1" x14ac:dyDescent="0.25">
      <c r="A34" s="75" t="s">
        <v>509</v>
      </c>
      <c r="B34" s="160" t="s">
        <v>12</v>
      </c>
      <c r="C34" s="160"/>
      <c r="D34" s="160"/>
      <c r="E34" s="160"/>
      <c r="F34" s="160"/>
      <c r="G34" s="160"/>
      <c r="H34" s="160"/>
      <c r="I34" s="11" t="s">
        <v>42</v>
      </c>
      <c r="J34" s="122">
        <f>T34</f>
        <v>3081.3761664000003</v>
      </c>
      <c r="K34" s="32">
        <v>460</v>
      </c>
      <c r="L34" s="12">
        <v>2.52</v>
      </c>
      <c r="M34" s="12">
        <f>L34*K34</f>
        <v>1159.2</v>
      </c>
      <c r="N34" s="12">
        <f>M34*40.2%</f>
        <v>465.99840000000006</v>
      </c>
      <c r="O34" s="12">
        <f>N34+M34</f>
        <v>1625.1984000000002</v>
      </c>
      <c r="P34" s="12">
        <f>O34*58%</f>
        <v>942.61507200000005</v>
      </c>
      <c r="Q34" s="26"/>
      <c r="R34" s="12">
        <f>Q34+P34+O34</f>
        <v>2567.8134720000003</v>
      </c>
      <c r="S34" s="12">
        <f>R34*20%</f>
        <v>513.56269440000005</v>
      </c>
      <c r="T34" s="12">
        <f>S34+R34</f>
        <v>3081.3761664000003</v>
      </c>
      <c r="U34" s="4"/>
    </row>
    <row r="35" spans="1:21" ht="15.75" customHeight="1" outlineLevel="1" x14ac:dyDescent="0.25">
      <c r="A35" s="75" t="s">
        <v>510</v>
      </c>
      <c r="B35" s="160" t="s">
        <v>14</v>
      </c>
      <c r="C35" s="160"/>
      <c r="D35" s="160"/>
      <c r="E35" s="160"/>
      <c r="F35" s="160"/>
      <c r="G35" s="160"/>
      <c r="H35" s="160"/>
      <c r="I35" s="11" t="s">
        <v>42</v>
      </c>
      <c r="J35" s="122">
        <f>T35</f>
        <v>3824.92563264</v>
      </c>
      <c r="K35" s="32">
        <v>571</v>
      </c>
      <c r="L35" s="12">
        <v>2.52</v>
      </c>
      <c r="M35" s="12">
        <f>L35*K35</f>
        <v>1438.92</v>
      </c>
      <c r="N35" s="12">
        <f>M35*40.2%</f>
        <v>578.44584000000009</v>
      </c>
      <c r="O35" s="12">
        <f>N35+M35</f>
        <v>2017.3658400000002</v>
      </c>
      <c r="P35" s="12">
        <f>O35*58%</f>
        <v>1170.0721871999999</v>
      </c>
      <c r="Q35" s="26"/>
      <c r="R35" s="12">
        <f>Q35+P35+O35</f>
        <v>3187.4380271999999</v>
      </c>
      <c r="S35" s="12">
        <f>R35*20%</f>
        <v>637.48760544000004</v>
      </c>
      <c r="T35" s="12">
        <f>S35+R35</f>
        <v>3824.92563264</v>
      </c>
      <c r="U35" s="4"/>
    </row>
    <row r="36" spans="1:21" ht="15.75" customHeight="1" outlineLevel="1" x14ac:dyDescent="0.25">
      <c r="A36" s="75" t="s">
        <v>511</v>
      </c>
      <c r="B36" s="160" t="s">
        <v>16</v>
      </c>
      <c r="C36" s="160"/>
      <c r="D36" s="160"/>
      <c r="E36" s="160"/>
      <c r="F36" s="160"/>
      <c r="G36" s="160"/>
      <c r="H36" s="160"/>
      <c r="I36" s="11" t="s">
        <v>42</v>
      </c>
      <c r="J36" s="122">
        <f>T36</f>
        <v>7033.5760319999999</v>
      </c>
      <c r="K36" s="32">
        <v>1050</v>
      </c>
      <c r="L36" s="12">
        <v>2.52</v>
      </c>
      <c r="M36" s="12">
        <f>L36*K36</f>
        <v>2646</v>
      </c>
      <c r="N36" s="12">
        <f>M36*40.2%</f>
        <v>1063.692</v>
      </c>
      <c r="O36" s="12">
        <f>N36+M36</f>
        <v>3709.692</v>
      </c>
      <c r="P36" s="12">
        <f>O36*58%</f>
        <v>2151.6213599999996</v>
      </c>
      <c r="Q36" s="26"/>
      <c r="R36" s="12">
        <f>Q36+P36+O36</f>
        <v>5861.3133600000001</v>
      </c>
      <c r="S36" s="12">
        <f>R36*20%</f>
        <v>1172.2626720000001</v>
      </c>
      <c r="T36" s="12">
        <f>S36+R36</f>
        <v>7033.5760319999999</v>
      </c>
      <c r="U36" s="4"/>
    </row>
    <row r="37" spans="1:21" ht="15.75" customHeight="1" outlineLevel="1" x14ac:dyDescent="0.25">
      <c r="A37" s="75" t="s">
        <v>512</v>
      </c>
      <c r="B37" s="160" t="s">
        <v>18</v>
      </c>
      <c r="C37" s="160"/>
      <c r="D37" s="160"/>
      <c r="E37" s="160"/>
      <c r="F37" s="160"/>
      <c r="G37" s="160"/>
      <c r="H37" s="47"/>
      <c r="I37" s="11" t="s">
        <v>42</v>
      </c>
      <c r="J37" s="122">
        <f>T37</f>
        <v>9002.9773209600007</v>
      </c>
      <c r="K37" s="32">
        <v>1344</v>
      </c>
      <c r="L37" s="12">
        <v>2.52</v>
      </c>
      <c r="M37" s="12">
        <f>L37*K37</f>
        <v>3386.88</v>
      </c>
      <c r="N37" s="12">
        <f>M37*40.2%</f>
        <v>1361.5257600000002</v>
      </c>
      <c r="O37" s="12">
        <f>N37+M37</f>
        <v>4748.4057600000006</v>
      </c>
      <c r="P37" s="12">
        <f>O37*58%</f>
        <v>2754.0753408</v>
      </c>
      <c r="Q37" s="26"/>
      <c r="R37" s="12">
        <f>Q37+P37+O37</f>
        <v>7502.4811008000006</v>
      </c>
      <c r="S37" s="12">
        <f>R37*20%</f>
        <v>1500.4962201600001</v>
      </c>
      <c r="T37" s="12">
        <f>S37+R37</f>
        <v>9002.9773209600007</v>
      </c>
      <c r="U37" s="4"/>
    </row>
    <row r="38" spans="1:21" s="16" customFormat="1" ht="19.5" customHeight="1" outlineLevel="1" x14ac:dyDescent="0.25">
      <c r="A38" s="94" t="s">
        <v>30</v>
      </c>
      <c r="B38" s="164" t="s">
        <v>513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5"/>
    </row>
    <row r="39" spans="1:21" ht="15.75" customHeight="1" outlineLevel="1" x14ac:dyDescent="0.25">
      <c r="A39" s="75" t="s">
        <v>514</v>
      </c>
      <c r="B39" s="160" t="s">
        <v>12</v>
      </c>
      <c r="C39" s="160"/>
      <c r="D39" s="160"/>
      <c r="E39" s="160"/>
      <c r="F39" s="160"/>
      <c r="G39" s="160"/>
      <c r="H39" s="160"/>
      <c r="I39" s="11" t="s">
        <v>42</v>
      </c>
      <c r="J39" s="122">
        <f>T39</f>
        <v>3456.5002214399997</v>
      </c>
      <c r="K39" s="31">
        <v>516</v>
      </c>
      <c r="L39" s="12">
        <v>2.52</v>
      </c>
      <c r="M39" s="12">
        <f>L39*K39</f>
        <v>1300.32</v>
      </c>
      <c r="N39" s="12">
        <f>M39*40.2%</f>
        <v>522.72864000000004</v>
      </c>
      <c r="O39" s="12">
        <f>N39+M39</f>
        <v>1823.04864</v>
      </c>
      <c r="P39" s="12">
        <f>O39*58%</f>
        <v>1057.3682111999999</v>
      </c>
      <c r="Q39" s="26"/>
      <c r="R39" s="12">
        <f>Q39+P39+O39</f>
        <v>2880.4168511999997</v>
      </c>
      <c r="S39" s="12">
        <f>R39*20%</f>
        <v>576.08337023999991</v>
      </c>
      <c r="T39" s="12">
        <f>S39+R39</f>
        <v>3456.5002214399997</v>
      </c>
      <c r="U39" s="4"/>
    </row>
    <row r="40" spans="1:21" ht="15.75" customHeight="1" outlineLevel="1" x14ac:dyDescent="0.25">
      <c r="A40" s="75" t="s">
        <v>515</v>
      </c>
      <c r="B40" s="160" t="s">
        <v>14</v>
      </c>
      <c r="C40" s="160"/>
      <c r="D40" s="160"/>
      <c r="E40" s="160"/>
      <c r="F40" s="160"/>
      <c r="G40" s="160"/>
      <c r="H40" s="160"/>
      <c r="I40" s="11" t="s">
        <v>42</v>
      </c>
      <c r="J40" s="122">
        <f>T40</f>
        <v>6477.5885932800002</v>
      </c>
      <c r="K40" s="31">
        <v>967</v>
      </c>
      <c r="L40" s="12">
        <v>2.52</v>
      </c>
      <c r="M40" s="12">
        <f>L40*K40</f>
        <v>2436.84</v>
      </c>
      <c r="N40" s="12">
        <f>M40*40.2%</f>
        <v>979.60968000000014</v>
      </c>
      <c r="O40" s="12">
        <f>N40+M40</f>
        <v>3416.4496800000002</v>
      </c>
      <c r="P40" s="12">
        <f>O40*58%</f>
        <v>1981.5408144</v>
      </c>
      <c r="Q40" s="26"/>
      <c r="R40" s="12">
        <f>Q40+P40+O40</f>
        <v>5397.9904944</v>
      </c>
      <c r="S40" s="12">
        <f>R40*20%</f>
        <v>1079.59809888</v>
      </c>
      <c r="T40" s="12">
        <f>S40+R40</f>
        <v>6477.5885932800002</v>
      </c>
      <c r="U40" s="4"/>
    </row>
    <row r="41" spans="1:21" ht="15.75" customHeight="1" outlineLevel="1" x14ac:dyDescent="0.25">
      <c r="A41" s="75" t="s">
        <v>516</v>
      </c>
      <c r="B41" s="160" t="s">
        <v>16</v>
      </c>
      <c r="C41" s="160"/>
      <c r="D41" s="160"/>
      <c r="E41" s="160"/>
      <c r="F41" s="160"/>
      <c r="G41" s="160"/>
      <c r="H41" s="160"/>
      <c r="I41" s="11" t="s">
        <v>42</v>
      </c>
      <c r="J41" s="122">
        <f>T41</f>
        <v>10362.802020480001</v>
      </c>
      <c r="K41" s="31">
        <v>1547</v>
      </c>
      <c r="L41" s="12">
        <v>2.52</v>
      </c>
      <c r="M41" s="12">
        <f>L41*K41</f>
        <v>3898.44</v>
      </c>
      <c r="N41" s="12">
        <f>M41*40.2%</f>
        <v>1567.1728800000001</v>
      </c>
      <c r="O41" s="12">
        <f>N41+M41</f>
        <v>5465.6128800000006</v>
      </c>
      <c r="P41" s="12">
        <f>O41*58%</f>
        <v>3170.0554704000001</v>
      </c>
      <c r="Q41" s="26"/>
      <c r="R41" s="12">
        <f>Q41+P41+O41</f>
        <v>8635.6683504000011</v>
      </c>
      <c r="S41" s="12">
        <f>R41*20%</f>
        <v>1727.1336700800002</v>
      </c>
      <c r="T41" s="12">
        <f>S41+R41</f>
        <v>10362.802020480001</v>
      </c>
      <c r="U41" s="4"/>
    </row>
    <row r="42" spans="1:21" ht="16.5" customHeight="1" outlineLevel="1" x14ac:dyDescent="0.25">
      <c r="A42" s="75" t="s">
        <v>517</v>
      </c>
      <c r="B42" s="160" t="s">
        <v>18</v>
      </c>
      <c r="C42" s="160"/>
      <c r="D42" s="160"/>
      <c r="E42" s="160"/>
      <c r="F42" s="160"/>
      <c r="G42" s="160"/>
      <c r="H42" s="47"/>
      <c r="I42" s="11" t="s">
        <v>42</v>
      </c>
      <c r="J42" s="122">
        <f>T42</f>
        <v>18146.626162560002</v>
      </c>
      <c r="K42" s="31">
        <v>2709</v>
      </c>
      <c r="L42" s="12">
        <v>2.52</v>
      </c>
      <c r="M42" s="12">
        <f>L42*K42</f>
        <v>6826.68</v>
      </c>
      <c r="N42" s="12">
        <f>M42*40.2%</f>
        <v>2744.3253600000003</v>
      </c>
      <c r="O42" s="12">
        <f>N42+M42</f>
        <v>9571.005360000001</v>
      </c>
      <c r="P42" s="12">
        <f>O42*58%</f>
        <v>5551.1831087999999</v>
      </c>
      <c r="Q42" s="26"/>
      <c r="R42" s="12">
        <f>Q42+P42+O42</f>
        <v>15122.188468800001</v>
      </c>
      <c r="S42" s="12">
        <f>R42*20%</f>
        <v>3024.4376937600005</v>
      </c>
      <c r="T42" s="12">
        <f>S42+R42</f>
        <v>18146.626162560002</v>
      </c>
      <c r="U42" s="4"/>
    </row>
    <row r="43" spans="1:21" s="16" customFormat="1" ht="15.75" customHeight="1" outlineLevel="1" x14ac:dyDescent="0.25">
      <c r="A43" s="94" t="s">
        <v>31</v>
      </c>
      <c r="B43" s="164" t="s">
        <v>613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5"/>
    </row>
    <row r="44" spans="1:21" ht="15.75" customHeight="1" outlineLevel="1" x14ac:dyDescent="0.25">
      <c r="A44" s="75" t="s">
        <v>518</v>
      </c>
      <c r="B44" s="160" t="s">
        <v>14</v>
      </c>
      <c r="C44" s="160"/>
      <c r="D44" s="160"/>
      <c r="E44" s="160"/>
      <c r="F44" s="160"/>
      <c r="G44" s="160"/>
      <c r="H44" s="160"/>
      <c r="I44" s="11" t="s">
        <v>42</v>
      </c>
      <c r="J44" s="122">
        <f>T44</f>
        <v>6477.5885932800002</v>
      </c>
      <c r="K44" s="31">
        <v>967</v>
      </c>
      <c r="L44" s="12">
        <v>2.52</v>
      </c>
      <c r="M44" s="12">
        <f>L44*K44</f>
        <v>2436.84</v>
      </c>
      <c r="N44" s="12">
        <f>M44*40.2%</f>
        <v>979.60968000000014</v>
      </c>
      <c r="O44" s="12">
        <f>N44+M44</f>
        <v>3416.4496800000002</v>
      </c>
      <c r="P44" s="12">
        <f>O44*58%</f>
        <v>1981.5408144</v>
      </c>
      <c r="Q44" s="26"/>
      <c r="R44" s="12">
        <f>Q44+P44+O44</f>
        <v>5397.9904944</v>
      </c>
      <c r="S44" s="12">
        <f>R44*20%</f>
        <v>1079.59809888</v>
      </c>
      <c r="T44" s="12">
        <f>S44+R44</f>
        <v>6477.5885932800002</v>
      </c>
      <c r="U44" s="4"/>
    </row>
    <row r="45" spans="1:21" ht="15.75" customHeight="1" outlineLevel="1" x14ac:dyDescent="0.25">
      <c r="A45" s="75" t="s">
        <v>519</v>
      </c>
      <c r="B45" s="160" t="s">
        <v>16</v>
      </c>
      <c r="C45" s="160"/>
      <c r="D45" s="160"/>
      <c r="E45" s="160"/>
      <c r="F45" s="160"/>
      <c r="G45" s="160"/>
      <c r="H45" s="160"/>
      <c r="I45" s="11" t="s">
        <v>42</v>
      </c>
      <c r="J45" s="122">
        <f>T45</f>
        <v>10362.802020480001</v>
      </c>
      <c r="K45" s="31">
        <v>1547</v>
      </c>
      <c r="L45" s="12">
        <v>2.52</v>
      </c>
      <c r="M45" s="12">
        <f>L45*K45</f>
        <v>3898.44</v>
      </c>
      <c r="N45" s="12">
        <f>M45*40.2%</f>
        <v>1567.1728800000001</v>
      </c>
      <c r="O45" s="12">
        <f>N45+M45</f>
        <v>5465.6128800000006</v>
      </c>
      <c r="P45" s="12">
        <f>O45*58%</f>
        <v>3170.0554704000001</v>
      </c>
      <c r="Q45" s="26"/>
      <c r="R45" s="12">
        <f>Q45+P45+O45</f>
        <v>8635.6683504000011</v>
      </c>
      <c r="S45" s="12">
        <f>R45*20%</f>
        <v>1727.1336700800002</v>
      </c>
      <c r="T45" s="12">
        <f>S45+R45</f>
        <v>10362.802020480001</v>
      </c>
      <c r="U45" s="4"/>
    </row>
    <row r="46" spans="1:21" ht="18.75" customHeight="1" outlineLevel="1" x14ac:dyDescent="0.25">
      <c r="A46" s="75" t="s">
        <v>520</v>
      </c>
      <c r="B46" s="160" t="s">
        <v>18</v>
      </c>
      <c r="C46" s="160"/>
      <c r="D46" s="160"/>
      <c r="E46" s="160"/>
      <c r="F46" s="160"/>
      <c r="G46" s="160"/>
      <c r="H46" s="47"/>
      <c r="I46" s="11"/>
      <c r="J46" s="122">
        <f>T46</f>
        <v>18146.626162560002</v>
      </c>
      <c r="K46" s="31">
        <v>2709</v>
      </c>
      <c r="L46" s="12">
        <v>2.52</v>
      </c>
      <c r="M46" s="12">
        <f>L46*K46</f>
        <v>6826.68</v>
      </c>
      <c r="N46" s="12">
        <f>M46*40.2%</f>
        <v>2744.3253600000003</v>
      </c>
      <c r="O46" s="12">
        <f>N46+M46</f>
        <v>9571.005360000001</v>
      </c>
      <c r="P46" s="12">
        <f>O46*58%</f>
        <v>5551.1831087999999</v>
      </c>
      <c r="Q46" s="26"/>
      <c r="R46" s="12">
        <f>Q46+P46+O46</f>
        <v>15122.188468800001</v>
      </c>
      <c r="S46" s="12">
        <f>R46*20%</f>
        <v>3024.4376937600005</v>
      </c>
      <c r="T46" s="12">
        <f>S46+R46</f>
        <v>18146.626162560002</v>
      </c>
      <c r="U46" s="4"/>
    </row>
    <row r="47" spans="1:21" s="16" customFormat="1" ht="24.75" customHeight="1" outlineLevel="1" x14ac:dyDescent="0.25">
      <c r="A47" s="94" t="s">
        <v>32</v>
      </c>
      <c r="B47" s="164" t="s">
        <v>612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5"/>
    </row>
    <row r="48" spans="1:21" outlineLevel="1" x14ac:dyDescent="0.25">
      <c r="A48" s="75" t="s">
        <v>33</v>
      </c>
      <c r="B48" s="166" t="s">
        <v>12</v>
      </c>
      <c r="C48" s="166"/>
      <c r="D48" s="166"/>
      <c r="E48" s="166"/>
      <c r="F48" s="166"/>
      <c r="G48" s="166"/>
      <c r="H48" s="166"/>
      <c r="I48" s="4" t="s">
        <v>42</v>
      </c>
      <c r="J48" s="123">
        <f>T48</f>
        <v>3704.3500435199999</v>
      </c>
      <c r="K48" s="32">
        <v>553</v>
      </c>
      <c r="L48" s="12">
        <v>2.52</v>
      </c>
      <c r="M48" s="10">
        <f>L48*K48</f>
        <v>1393.56</v>
      </c>
      <c r="N48" s="10">
        <f>M48*40.2%</f>
        <v>560.21112000000005</v>
      </c>
      <c r="O48" s="10">
        <f>N48+M48</f>
        <v>1953.7711199999999</v>
      </c>
      <c r="P48" s="10">
        <f>O48*58%</f>
        <v>1133.1872495999999</v>
      </c>
      <c r="Q48" s="27"/>
      <c r="R48" s="10">
        <f>Q48+P48+O48</f>
        <v>3086.9583696</v>
      </c>
      <c r="S48" s="10">
        <f>R48*20%</f>
        <v>617.39167392000002</v>
      </c>
      <c r="T48" s="10">
        <f>S48+R48</f>
        <v>3704.3500435199999</v>
      </c>
      <c r="U48" s="4"/>
    </row>
    <row r="49" spans="1:21" outlineLevel="1" x14ac:dyDescent="0.25">
      <c r="A49" s="75" t="s">
        <v>34</v>
      </c>
      <c r="B49" s="166" t="s">
        <v>14</v>
      </c>
      <c r="C49" s="166"/>
      <c r="D49" s="166"/>
      <c r="E49" s="166"/>
      <c r="F49" s="166"/>
      <c r="G49" s="166"/>
      <c r="H49" s="166"/>
      <c r="I49" s="4" t="s">
        <v>42</v>
      </c>
      <c r="J49" s="123">
        <f>T49</f>
        <v>5553.1757433599996</v>
      </c>
      <c r="K49" s="32">
        <v>829</v>
      </c>
      <c r="L49" s="12">
        <v>2.52</v>
      </c>
      <c r="M49" s="10">
        <f>L49*K49</f>
        <v>2089.08</v>
      </c>
      <c r="N49" s="10">
        <f>M49*40.2%</f>
        <v>839.81016</v>
      </c>
      <c r="O49" s="10">
        <f>N49+M49</f>
        <v>2928.8901599999999</v>
      </c>
      <c r="P49" s="10">
        <f>O49*58%</f>
        <v>1698.7562927999998</v>
      </c>
      <c r="Q49" s="27"/>
      <c r="R49" s="10">
        <f>Q49+P49+O49</f>
        <v>4627.6464527999997</v>
      </c>
      <c r="S49" s="10">
        <f>R49*20%</f>
        <v>925.52929055999994</v>
      </c>
      <c r="T49" s="10">
        <f>S49+R49</f>
        <v>5553.1757433599996</v>
      </c>
      <c r="U49" s="4"/>
    </row>
    <row r="50" spans="1:21" outlineLevel="1" x14ac:dyDescent="0.25">
      <c r="A50" s="75" t="s">
        <v>35</v>
      </c>
      <c r="B50" s="166" t="s">
        <v>16</v>
      </c>
      <c r="C50" s="166"/>
      <c r="D50" s="166"/>
      <c r="E50" s="166"/>
      <c r="F50" s="166"/>
      <c r="G50" s="166"/>
      <c r="H50" s="166"/>
      <c r="I50" s="4" t="s">
        <v>42</v>
      </c>
      <c r="J50" s="123">
        <f>T50</f>
        <v>7408.7000870399997</v>
      </c>
      <c r="K50" s="32">
        <v>1106</v>
      </c>
      <c r="L50" s="12">
        <v>2.52</v>
      </c>
      <c r="M50" s="10">
        <f>L50*K50</f>
        <v>2787.12</v>
      </c>
      <c r="N50" s="10">
        <f>M50*40.2%</f>
        <v>1120.4222400000001</v>
      </c>
      <c r="O50" s="10">
        <f>N50+M50</f>
        <v>3907.5422399999998</v>
      </c>
      <c r="P50" s="10">
        <f>O50*58%</f>
        <v>2266.3744991999997</v>
      </c>
      <c r="Q50" s="27"/>
      <c r="R50" s="10">
        <f>Q50+P50+O50</f>
        <v>6173.9167391999999</v>
      </c>
      <c r="S50" s="10">
        <f>R50*20%</f>
        <v>1234.78334784</v>
      </c>
      <c r="T50" s="10">
        <f>S50+R50</f>
        <v>7408.7000870399997</v>
      </c>
      <c r="U50" s="4"/>
    </row>
    <row r="51" spans="1:21" outlineLevel="1" x14ac:dyDescent="0.25">
      <c r="A51" s="75" t="s">
        <v>36</v>
      </c>
      <c r="B51" s="160" t="s">
        <v>18</v>
      </c>
      <c r="C51" s="160"/>
      <c r="D51" s="160"/>
      <c r="E51" s="160"/>
      <c r="F51" s="160"/>
      <c r="G51" s="160"/>
      <c r="H51" s="45"/>
      <c r="I51" s="4"/>
      <c r="J51" s="123">
        <f>T51</f>
        <v>10121.65084224</v>
      </c>
      <c r="K51" s="32">
        <v>1511</v>
      </c>
      <c r="L51" s="12">
        <v>2.52</v>
      </c>
      <c r="M51" s="10">
        <f>L51*K51</f>
        <v>3807.72</v>
      </c>
      <c r="N51" s="10">
        <f>M51*40.2%</f>
        <v>1530.70344</v>
      </c>
      <c r="O51" s="10">
        <f>N51+M51</f>
        <v>5338.4234399999996</v>
      </c>
      <c r="P51" s="10">
        <f>O51*58%</f>
        <v>3096.2855951999995</v>
      </c>
      <c r="Q51" s="27"/>
      <c r="R51" s="10">
        <f>Q51+P51+O51</f>
        <v>8434.7090351999996</v>
      </c>
      <c r="S51" s="10">
        <f>R51*20%</f>
        <v>1686.94180704</v>
      </c>
      <c r="T51" s="10">
        <f>S51+R51</f>
        <v>10121.65084224</v>
      </c>
      <c r="U51" s="4"/>
    </row>
    <row r="52" spans="1:21" s="16" customFormat="1" ht="15.75" customHeight="1" outlineLevel="1" x14ac:dyDescent="0.25">
      <c r="A52" s="94" t="s">
        <v>37</v>
      </c>
      <c r="B52" s="162" t="s">
        <v>611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5"/>
    </row>
    <row r="53" spans="1:21" outlineLevel="1" x14ac:dyDescent="0.25">
      <c r="A53" s="75" t="s">
        <v>38</v>
      </c>
      <c r="B53" s="166" t="s">
        <v>12</v>
      </c>
      <c r="C53" s="166"/>
      <c r="D53" s="166"/>
      <c r="E53" s="166"/>
      <c r="F53" s="166"/>
      <c r="G53" s="166"/>
      <c r="H53" s="166"/>
      <c r="I53" s="4" t="s">
        <v>41</v>
      </c>
      <c r="J53" s="123">
        <f>T53</f>
        <v>3456.5002214399997</v>
      </c>
      <c r="K53" s="32">
        <v>516</v>
      </c>
      <c r="L53" s="12">
        <v>2.52</v>
      </c>
      <c r="M53" s="10">
        <f>L53*K53</f>
        <v>1300.32</v>
      </c>
      <c r="N53" s="10">
        <f>M53*40.2%</f>
        <v>522.72864000000004</v>
      </c>
      <c r="O53" s="10">
        <f>N53+M53</f>
        <v>1823.04864</v>
      </c>
      <c r="P53" s="10">
        <f>O53*58%</f>
        <v>1057.3682111999999</v>
      </c>
      <c r="Q53" s="27"/>
      <c r="R53" s="10">
        <f>Q53+P53+O53</f>
        <v>2880.4168511999997</v>
      </c>
      <c r="S53" s="10">
        <f>R53*20%</f>
        <v>576.08337023999991</v>
      </c>
      <c r="T53" s="10">
        <f>S53+R53</f>
        <v>3456.5002214399997</v>
      </c>
      <c r="U53" s="4"/>
    </row>
    <row r="54" spans="1:21" outlineLevel="1" x14ac:dyDescent="0.25">
      <c r="A54" s="75" t="s">
        <v>39</v>
      </c>
      <c r="B54" s="166" t="s">
        <v>14</v>
      </c>
      <c r="C54" s="166"/>
      <c r="D54" s="166"/>
      <c r="E54" s="166"/>
      <c r="F54" s="166"/>
      <c r="G54" s="166"/>
      <c r="H54" s="166"/>
      <c r="I54" s="4" t="s">
        <v>41</v>
      </c>
      <c r="J54" s="123">
        <f>T54</f>
        <v>6048.8753875199991</v>
      </c>
      <c r="K54" s="32">
        <v>903</v>
      </c>
      <c r="L54" s="12">
        <v>2.52</v>
      </c>
      <c r="M54" s="10">
        <f>L54*K54</f>
        <v>2275.56</v>
      </c>
      <c r="N54" s="10">
        <f>M54*40.2%</f>
        <v>914.77512000000002</v>
      </c>
      <c r="O54" s="10">
        <f>N54+M54</f>
        <v>3190.3351199999997</v>
      </c>
      <c r="P54" s="10">
        <f>O54*58%</f>
        <v>1850.3943695999997</v>
      </c>
      <c r="Q54" s="27"/>
      <c r="R54" s="10">
        <f>Q54+P54+O54</f>
        <v>5040.7294895999994</v>
      </c>
      <c r="S54" s="10">
        <f>R54*20%</f>
        <v>1008.1458979199999</v>
      </c>
      <c r="T54" s="10">
        <f>S54+R54</f>
        <v>6048.8753875199991</v>
      </c>
      <c r="U54" s="4"/>
    </row>
    <row r="55" spans="1:21" outlineLevel="1" x14ac:dyDescent="0.25">
      <c r="A55" s="75" t="s">
        <v>40</v>
      </c>
      <c r="B55" s="166" t="s">
        <v>16</v>
      </c>
      <c r="C55" s="166"/>
      <c r="D55" s="166"/>
      <c r="E55" s="166"/>
      <c r="F55" s="166"/>
      <c r="G55" s="166"/>
      <c r="H55" s="166"/>
      <c r="I55" s="4" t="s">
        <v>41</v>
      </c>
      <c r="J55" s="123">
        <f>T55</f>
        <v>10362.802020480001</v>
      </c>
      <c r="K55" s="32">
        <v>1547</v>
      </c>
      <c r="L55" s="12">
        <v>2.52</v>
      </c>
      <c r="M55" s="10">
        <f>L55*K55</f>
        <v>3898.44</v>
      </c>
      <c r="N55" s="10">
        <f>M55*40.2%</f>
        <v>1567.1728800000001</v>
      </c>
      <c r="O55" s="10">
        <f>N55+M55</f>
        <v>5465.6128800000006</v>
      </c>
      <c r="P55" s="10">
        <f>O55*58%</f>
        <v>3170.0554704000001</v>
      </c>
      <c r="Q55" s="27"/>
      <c r="R55" s="10">
        <f>Q55+P55+O55</f>
        <v>8635.6683504000011</v>
      </c>
      <c r="S55" s="10">
        <f>R55*20%</f>
        <v>1727.1336700800002</v>
      </c>
      <c r="T55" s="10">
        <f>S55+R55</f>
        <v>10362.802020480001</v>
      </c>
      <c r="U55" s="4"/>
    </row>
    <row r="56" spans="1:21" outlineLevel="1" x14ac:dyDescent="0.25">
      <c r="A56" s="75" t="s">
        <v>521</v>
      </c>
      <c r="B56" s="160" t="s">
        <v>18</v>
      </c>
      <c r="C56" s="160"/>
      <c r="D56" s="160"/>
      <c r="E56" s="160"/>
      <c r="F56" s="160"/>
      <c r="G56" s="160"/>
      <c r="H56" s="45"/>
      <c r="I56" s="4"/>
      <c r="J56" s="123">
        <f>T56</f>
        <v>21603.126383999999</v>
      </c>
      <c r="K56" s="32">
        <v>3225</v>
      </c>
      <c r="L56" s="12">
        <v>2.52</v>
      </c>
      <c r="M56" s="10">
        <f>L56*K56</f>
        <v>8127</v>
      </c>
      <c r="N56" s="10">
        <f>M56*40.2%</f>
        <v>3267.0540000000001</v>
      </c>
      <c r="O56" s="10">
        <f>N56+M56</f>
        <v>11394.054</v>
      </c>
      <c r="P56" s="10">
        <f>O56*58%</f>
        <v>6608.5513199999996</v>
      </c>
      <c r="Q56" s="27"/>
      <c r="R56" s="10">
        <f>Q56+P56+O56</f>
        <v>18002.605319999999</v>
      </c>
      <c r="S56" s="10">
        <f>R56*20%</f>
        <v>3600.521064</v>
      </c>
      <c r="T56" s="10">
        <f>S56+R56</f>
        <v>21603.126383999999</v>
      </c>
      <c r="U56" s="4"/>
    </row>
    <row r="57" spans="1:21" s="16" customFormat="1" ht="15.75" customHeight="1" outlineLevel="1" x14ac:dyDescent="0.25">
      <c r="A57" s="94" t="s">
        <v>38</v>
      </c>
      <c r="B57" s="162" t="s">
        <v>610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5"/>
    </row>
    <row r="58" spans="1:21" outlineLevel="1" x14ac:dyDescent="0.25">
      <c r="A58" s="75" t="s">
        <v>522</v>
      </c>
      <c r="B58" s="166" t="s">
        <v>12</v>
      </c>
      <c r="C58" s="166"/>
      <c r="D58" s="166"/>
      <c r="E58" s="166"/>
      <c r="F58" s="166"/>
      <c r="G58" s="166"/>
      <c r="H58" s="166"/>
      <c r="I58" s="4"/>
      <c r="J58" s="124">
        <f>T58</f>
        <v>1292.83826112</v>
      </c>
      <c r="K58" s="32">
        <v>193</v>
      </c>
      <c r="L58" s="12">
        <v>2.52</v>
      </c>
      <c r="M58" s="10">
        <f>L58*K58</f>
        <v>486.36</v>
      </c>
      <c r="N58" s="10">
        <f>M58*40.2%</f>
        <v>195.51672000000002</v>
      </c>
      <c r="O58" s="10">
        <f>N58+M58</f>
        <v>681.87671999999998</v>
      </c>
      <c r="P58" s="10">
        <f>O58*58%</f>
        <v>395.48849759999996</v>
      </c>
      <c r="Q58" s="27"/>
      <c r="R58" s="10">
        <f>Q58+P58+O58</f>
        <v>1077.3652176000001</v>
      </c>
      <c r="S58" s="10">
        <f>R58*20%</f>
        <v>215.47304352000003</v>
      </c>
      <c r="T58" s="10">
        <f>S58+R58</f>
        <v>1292.83826112</v>
      </c>
      <c r="U58" s="4"/>
    </row>
    <row r="59" spans="1:21" outlineLevel="1" x14ac:dyDescent="0.25">
      <c r="A59" s="75" t="s">
        <v>523</v>
      </c>
      <c r="B59" s="166" t="s">
        <v>14</v>
      </c>
      <c r="C59" s="166"/>
      <c r="D59" s="166"/>
      <c r="E59" s="166"/>
      <c r="F59" s="166"/>
      <c r="G59" s="166"/>
      <c r="H59" s="166"/>
      <c r="I59" s="4"/>
      <c r="J59" s="124">
        <f>T59</f>
        <v>3456.5002214399997</v>
      </c>
      <c r="K59" s="32">
        <v>516</v>
      </c>
      <c r="L59" s="12">
        <v>2.52</v>
      </c>
      <c r="M59" s="10">
        <f>L59*K59</f>
        <v>1300.32</v>
      </c>
      <c r="N59" s="10">
        <f>M59*40.2%</f>
        <v>522.72864000000004</v>
      </c>
      <c r="O59" s="10">
        <f>N59+M59</f>
        <v>1823.04864</v>
      </c>
      <c r="P59" s="10">
        <f>O59*58%</f>
        <v>1057.3682111999999</v>
      </c>
      <c r="Q59" s="27"/>
      <c r="R59" s="10">
        <f>Q59+P59+O59</f>
        <v>2880.4168511999997</v>
      </c>
      <c r="S59" s="10">
        <f>R59*20%</f>
        <v>576.08337023999991</v>
      </c>
      <c r="T59" s="10">
        <f>S59+R59</f>
        <v>3456.5002214399997</v>
      </c>
      <c r="U59" s="4"/>
    </row>
    <row r="60" spans="1:21" outlineLevel="1" x14ac:dyDescent="0.25">
      <c r="A60" s="75" t="s">
        <v>524</v>
      </c>
      <c r="B60" s="166" t="s">
        <v>16</v>
      </c>
      <c r="C60" s="166"/>
      <c r="D60" s="166"/>
      <c r="E60" s="166"/>
      <c r="F60" s="166"/>
      <c r="G60" s="166"/>
      <c r="H60" s="166"/>
      <c r="I60" s="4"/>
      <c r="J60" s="124">
        <f>T60</f>
        <v>5184.7503321599997</v>
      </c>
      <c r="K60" s="32">
        <v>774</v>
      </c>
      <c r="L60" s="12">
        <v>2.52</v>
      </c>
      <c r="M60" s="10">
        <f>L60*K60</f>
        <v>1950.48</v>
      </c>
      <c r="N60" s="10">
        <f>M60*40.2%</f>
        <v>784.09296000000006</v>
      </c>
      <c r="O60" s="10">
        <f>N60+M60</f>
        <v>2734.57296</v>
      </c>
      <c r="P60" s="10">
        <f>O60*58%</f>
        <v>1586.0523168</v>
      </c>
      <c r="Q60" s="27"/>
      <c r="R60" s="10">
        <f>Q60+P60+O60</f>
        <v>4320.6252767999995</v>
      </c>
      <c r="S60" s="10">
        <f>R60*20%</f>
        <v>864.12505535999992</v>
      </c>
      <c r="T60" s="10">
        <f>S60+R60</f>
        <v>5184.7503321599997</v>
      </c>
      <c r="U60" s="4"/>
    </row>
    <row r="61" spans="1:21" outlineLevel="1" x14ac:dyDescent="0.25">
      <c r="A61" s="75" t="s">
        <v>525</v>
      </c>
      <c r="B61" s="160" t="s">
        <v>18</v>
      </c>
      <c r="C61" s="160"/>
      <c r="D61" s="160"/>
      <c r="E61" s="160"/>
      <c r="F61" s="160"/>
      <c r="G61" s="160"/>
      <c r="H61" s="45"/>
      <c r="I61" s="4"/>
      <c r="J61" s="124">
        <f>T61</f>
        <v>6913.0004428799994</v>
      </c>
      <c r="K61" s="32">
        <v>1032</v>
      </c>
      <c r="L61" s="12">
        <v>2.52</v>
      </c>
      <c r="M61" s="10">
        <f>L61*K61</f>
        <v>2600.64</v>
      </c>
      <c r="N61" s="10">
        <f>M61*40.2%</f>
        <v>1045.4572800000001</v>
      </c>
      <c r="O61" s="10">
        <f>N61+M61</f>
        <v>3646.09728</v>
      </c>
      <c r="P61" s="10">
        <f>O61*58%</f>
        <v>2114.7364223999998</v>
      </c>
      <c r="Q61" s="27"/>
      <c r="R61" s="10">
        <f>Q61+P61+O61</f>
        <v>5760.8337023999993</v>
      </c>
      <c r="S61" s="10">
        <f>R61*20%</f>
        <v>1152.1667404799998</v>
      </c>
      <c r="T61" s="10">
        <f>S61+R61</f>
        <v>6913.0004428799994</v>
      </c>
      <c r="U61" s="4"/>
    </row>
    <row r="62" spans="1:21" s="16" customFormat="1" ht="21.75" customHeight="1" outlineLevel="1" x14ac:dyDescent="0.25">
      <c r="A62" s="94" t="s">
        <v>40</v>
      </c>
      <c r="B62" s="162" t="s">
        <v>667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5"/>
    </row>
    <row r="63" spans="1:21" outlineLevel="1" x14ac:dyDescent="0.25">
      <c r="A63" s="75" t="s">
        <v>526</v>
      </c>
      <c r="B63" s="166" t="s">
        <v>12</v>
      </c>
      <c r="C63" s="166"/>
      <c r="D63" s="166"/>
      <c r="E63" s="166"/>
      <c r="F63" s="166"/>
      <c r="G63" s="166"/>
      <c r="H63" s="166"/>
      <c r="I63" s="4"/>
      <c r="J63" s="125">
        <f>T63</f>
        <v>4320.6252768000004</v>
      </c>
      <c r="K63" s="32">
        <v>645</v>
      </c>
      <c r="L63" s="12">
        <v>2.52</v>
      </c>
      <c r="M63" s="10">
        <f>L63*K63</f>
        <v>1625.4</v>
      </c>
      <c r="N63" s="10">
        <f>M63*40.2%</f>
        <v>653.41080000000011</v>
      </c>
      <c r="O63" s="10">
        <f>N63+M63</f>
        <v>2278.8108000000002</v>
      </c>
      <c r="P63" s="10">
        <f>O63*58%</f>
        <v>1321.7102640000001</v>
      </c>
      <c r="Q63" s="27"/>
      <c r="R63" s="10">
        <f>Q63+P63+O63</f>
        <v>3600.5210640000005</v>
      </c>
      <c r="S63" s="10">
        <f>R63*20%</f>
        <v>720.10421280000014</v>
      </c>
      <c r="T63" s="10">
        <f>S63+R63</f>
        <v>4320.6252768000004</v>
      </c>
      <c r="U63" s="4"/>
    </row>
    <row r="64" spans="1:21" outlineLevel="1" x14ac:dyDescent="0.25">
      <c r="A64" s="75" t="s">
        <v>527</v>
      </c>
      <c r="B64" s="166" t="s">
        <v>14</v>
      </c>
      <c r="C64" s="166"/>
      <c r="D64" s="166"/>
      <c r="E64" s="166"/>
      <c r="F64" s="166"/>
      <c r="G64" s="166"/>
      <c r="H64" s="166"/>
      <c r="I64" s="4"/>
      <c r="J64" s="125">
        <f>T64</f>
        <v>6048.8753875199991</v>
      </c>
      <c r="K64" s="32">
        <v>903</v>
      </c>
      <c r="L64" s="12">
        <v>2.52</v>
      </c>
      <c r="M64" s="10">
        <f>L64*K64</f>
        <v>2275.56</v>
      </c>
      <c r="N64" s="10">
        <f>M64*40.2%</f>
        <v>914.77512000000002</v>
      </c>
      <c r="O64" s="10">
        <f>N64+M64</f>
        <v>3190.3351199999997</v>
      </c>
      <c r="P64" s="10">
        <f>O64*58%</f>
        <v>1850.3943695999997</v>
      </c>
      <c r="Q64" s="27"/>
      <c r="R64" s="10">
        <f>Q64+P64+O64</f>
        <v>5040.7294895999994</v>
      </c>
      <c r="S64" s="10">
        <f>R64*20%</f>
        <v>1008.1458979199999</v>
      </c>
      <c r="T64" s="10">
        <f>S64+R64</f>
        <v>6048.8753875199991</v>
      </c>
      <c r="U64" s="4"/>
    </row>
    <row r="65" spans="1:21" outlineLevel="1" x14ac:dyDescent="0.25">
      <c r="A65" s="75" t="s">
        <v>528</v>
      </c>
      <c r="B65" s="166" t="s">
        <v>16</v>
      </c>
      <c r="C65" s="166"/>
      <c r="D65" s="166"/>
      <c r="E65" s="166"/>
      <c r="F65" s="166"/>
      <c r="G65" s="166"/>
      <c r="H65" s="166"/>
      <c r="I65" s="4"/>
      <c r="J65" s="125">
        <f>T65</f>
        <v>10369.500664319999</v>
      </c>
      <c r="K65" s="32">
        <v>1548</v>
      </c>
      <c r="L65" s="12">
        <v>2.52</v>
      </c>
      <c r="M65" s="10">
        <f>L65*K65</f>
        <v>3900.96</v>
      </c>
      <c r="N65" s="10">
        <f>M65*40.2%</f>
        <v>1568.1859200000001</v>
      </c>
      <c r="O65" s="10">
        <f>N65+M65</f>
        <v>5469.1459199999999</v>
      </c>
      <c r="P65" s="10">
        <f>O65*58%</f>
        <v>3172.1046335999999</v>
      </c>
      <c r="Q65" s="27"/>
      <c r="R65" s="10">
        <f>Q65+P65+O65</f>
        <v>8641.250553599999</v>
      </c>
      <c r="S65" s="10">
        <f>R65*20%</f>
        <v>1728.2501107199998</v>
      </c>
      <c r="T65" s="10">
        <f>S65+R65</f>
        <v>10369.500664319999</v>
      </c>
      <c r="U65" s="4"/>
    </row>
    <row r="66" spans="1:21" outlineLevel="1" x14ac:dyDescent="0.25">
      <c r="A66" s="75" t="s">
        <v>529</v>
      </c>
      <c r="B66" s="160" t="s">
        <v>18</v>
      </c>
      <c r="C66" s="160"/>
      <c r="D66" s="160"/>
      <c r="E66" s="160"/>
      <c r="F66" s="160"/>
      <c r="G66" s="160"/>
      <c r="H66" s="45"/>
      <c r="I66" s="4"/>
      <c r="J66" s="125">
        <f>T66</f>
        <v>21603.126383999999</v>
      </c>
      <c r="K66" s="32">
        <v>3225</v>
      </c>
      <c r="L66" s="12">
        <v>2.52</v>
      </c>
      <c r="M66" s="10">
        <f>L66*K66</f>
        <v>8127</v>
      </c>
      <c r="N66" s="10">
        <f>M66*40.2%</f>
        <v>3267.0540000000001</v>
      </c>
      <c r="O66" s="10">
        <f>N66+M66</f>
        <v>11394.054</v>
      </c>
      <c r="P66" s="10">
        <f>O66*58%</f>
        <v>6608.5513199999996</v>
      </c>
      <c r="Q66" s="27"/>
      <c r="R66" s="10">
        <f>Q66+P66+O66</f>
        <v>18002.605319999999</v>
      </c>
      <c r="S66" s="10">
        <f>R66*20%</f>
        <v>3600.521064</v>
      </c>
      <c r="T66" s="10">
        <f>S66+R66</f>
        <v>21603.126383999999</v>
      </c>
      <c r="U66" s="4"/>
    </row>
    <row r="67" spans="1:21" s="16" customFormat="1" ht="15.75" customHeight="1" outlineLevel="1" x14ac:dyDescent="0.25">
      <c r="A67" s="94" t="s">
        <v>521</v>
      </c>
      <c r="B67" s="162" t="s">
        <v>609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5"/>
    </row>
    <row r="68" spans="1:21" outlineLevel="1" x14ac:dyDescent="0.25">
      <c r="A68" s="75" t="s">
        <v>530</v>
      </c>
      <c r="B68" s="166" t="s">
        <v>12</v>
      </c>
      <c r="C68" s="166"/>
      <c r="D68" s="166"/>
      <c r="E68" s="166"/>
      <c r="F68" s="166"/>
      <c r="G68" s="166"/>
      <c r="H68" s="166"/>
      <c r="I68" s="4"/>
      <c r="J68" s="123">
        <f>T68</f>
        <v>4320.6252768000004</v>
      </c>
      <c r="K68" s="32">
        <v>645</v>
      </c>
      <c r="L68" s="12">
        <v>2.52</v>
      </c>
      <c r="M68" s="10">
        <f>L68*K68</f>
        <v>1625.4</v>
      </c>
      <c r="N68" s="10">
        <f>M68*40.2%</f>
        <v>653.41080000000011</v>
      </c>
      <c r="O68" s="10">
        <f>N68+M68</f>
        <v>2278.8108000000002</v>
      </c>
      <c r="P68" s="10">
        <f>O68*58%</f>
        <v>1321.7102640000001</v>
      </c>
      <c r="Q68" s="27"/>
      <c r="R68" s="10">
        <f>Q68+P68+O68</f>
        <v>3600.5210640000005</v>
      </c>
      <c r="S68" s="10">
        <f>R68*20%</f>
        <v>720.10421280000014</v>
      </c>
      <c r="T68" s="10">
        <f>S68+R68</f>
        <v>4320.6252768000004</v>
      </c>
      <c r="U68" s="4"/>
    </row>
    <row r="69" spans="1:21" outlineLevel="1" x14ac:dyDescent="0.25">
      <c r="A69" s="75" t="s">
        <v>531</v>
      </c>
      <c r="B69" s="166" t="s">
        <v>14</v>
      </c>
      <c r="C69" s="166"/>
      <c r="D69" s="166"/>
      <c r="E69" s="166"/>
      <c r="F69" s="166"/>
      <c r="G69" s="166"/>
      <c r="H69" s="166"/>
      <c r="I69" s="4"/>
      <c r="J69" s="123">
        <f>T69</f>
        <v>6048.8753875199991</v>
      </c>
      <c r="K69" s="32">
        <v>903</v>
      </c>
      <c r="L69" s="12">
        <v>2.52</v>
      </c>
      <c r="M69" s="10">
        <f>L69*K69</f>
        <v>2275.56</v>
      </c>
      <c r="N69" s="10">
        <f>M69*40.2%</f>
        <v>914.77512000000002</v>
      </c>
      <c r="O69" s="10">
        <f>N69+M69</f>
        <v>3190.3351199999997</v>
      </c>
      <c r="P69" s="10">
        <f>O69*58%</f>
        <v>1850.3943695999997</v>
      </c>
      <c r="Q69" s="27"/>
      <c r="R69" s="10">
        <f>Q69+P69+O69</f>
        <v>5040.7294895999994</v>
      </c>
      <c r="S69" s="10">
        <f>R69*20%</f>
        <v>1008.1458979199999</v>
      </c>
      <c r="T69" s="10">
        <f>S69+R69</f>
        <v>6048.8753875199991</v>
      </c>
      <c r="U69" s="4"/>
    </row>
    <row r="70" spans="1:21" outlineLevel="1" x14ac:dyDescent="0.25">
      <c r="A70" s="75" t="s">
        <v>532</v>
      </c>
      <c r="B70" s="166" t="s">
        <v>16</v>
      </c>
      <c r="C70" s="166"/>
      <c r="D70" s="166"/>
      <c r="E70" s="166"/>
      <c r="F70" s="166"/>
      <c r="G70" s="166"/>
      <c r="H70" s="166"/>
      <c r="I70" s="4"/>
      <c r="J70" s="123">
        <f>T70</f>
        <v>10369.500664319999</v>
      </c>
      <c r="K70" s="32">
        <v>1548</v>
      </c>
      <c r="L70" s="12">
        <v>2.52</v>
      </c>
      <c r="M70" s="10">
        <f>L70*K70</f>
        <v>3900.96</v>
      </c>
      <c r="N70" s="10">
        <f>M70*40.2%</f>
        <v>1568.1859200000001</v>
      </c>
      <c r="O70" s="10">
        <f>N70+M70</f>
        <v>5469.1459199999999</v>
      </c>
      <c r="P70" s="10">
        <f>O70*58%</f>
        <v>3172.1046335999999</v>
      </c>
      <c r="Q70" s="27"/>
      <c r="R70" s="10">
        <f>Q70+P70+O70</f>
        <v>8641.250553599999</v>
      </c>
      <c r="S70" s="10">
        <f>R70*20%</f>
        <v>1728.2501107199998</v>
      </c>
      <c r="T70" s="10">
        <f>S70+R70</f>
        <v>10369.500664319999</v>
      </c>
      <c r="U70" s="4"/>
    </row>
    <row r="71" spans="1:21" outlineLevel="1" x14ac:dyDescent="0.25">
      <c r="A71" s="75" t="s">
        <v>533</v>
      </c>
      <c r="B71" s="160" t="s">
        <v>18</v>
      </c>
      <c r="C71" s="160"/>
      <c r="D71" s="160"/>
      <c r="E71" s="160"/>
      <c r="F71" s="160"/>
      <c r="G71" s="160"/>
      <c r="H71" s="45"/>
      <c r="I71" s="4"/>
      <c r="J71" s="123">
        <f>T71</f>
        <v>13678.864799999999</v>
      </c>
      <c r="K71" s="32">
        <v>3225</v>
      </c>
      <c r="L71" s="12">
        <v>2.52</v>
      </c>
      <c r="M71" s="10">
        <f>L71*K71</f>
        <v>8127</v>
      </c>
      <c r="N71" s="10">
        <f>M71*40.2%</f>
        <v>3267.0540000000001</v>
      </c>
      <c r="O71" s="10">
        <f>N71+M71</f>
        <v>11394.054</v>
      </c>
      <c r="P71" s="10">
        <v>5</v>
      </c>
      <c r="Q71" s="27"/>
      <c r="R71" s="10">
        <f>Q71+P71+O71</f>
        <v>11399.054</v>
      </c>
      <c r="S71" s="10">
        <f>R71*20%</f>
        <v>2279.8108000000002</v>
      </c>
      <c r="T71" s="10">
        <f>S71+R71</f>
        <v>13678.864799999999</v>
      </c>
      <c r="U71" s="4"/>
    </row>
    <row r="72" spans="1:21" s="16" customFormat="1" ht="15.75" customHeight="1" outlineLevel="1" x14ac:dyDescent="0.25">
      <c r="A72" s="94" t="s">
        <v>534</v>
      </c>
      <c r="B72" s="162" t="s">
        <v>608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5"/>
    </row>
    <row r="73" spans="1:21" outlineLevel="1" x14ac:dyDescent="0.25">
      <c r="A73" s="75" t="s">
        <v>535</v>
      </c>
      <c r="B73" s="166" t="s">
        <v>12</v>
      </c>
      <c r="C73" s="166"/>
      <c r="D73" s="166"/>
      <c r="E73" s="166"/>
      <c r="F73" s="166"/>
      <c r="G73" s="166"/>
      <c r="H73" s="166"/>
      <c r="I73" s="4"/>
      <c r="J73" s="123">
        <f>T73</f>
        <v>4320.6252768000004</v>
      </c>
      <c r="K73" s="32">
        <v>645</v>
      </c>
      <c r="L73" s="12">
        <v>2.52</v>
      </c>
      <c r="M73" s="10">
        <f>L73*K73</f>
        <v>1625.4</v>
      </c>
      <c r="N73" s="10">
        <f>M73*40.2%</f>
        <v>653.41080000000011</v>
      </c>
      <c r="O73" s="10">
        <f>N73+M73</f>
        <v>2278.8108000000002</v>
      </c>
      <c r="P73" s="10">
        <f>O73*58%</f>
        <v>1321.7102640000001</v>
      </c>
      <c r="Q73" s="27"/>
      <c r="R73" s="10">
        <f>Q73+P73+O73</f>
        <v>3600.5210640000005</v>
      </c>
      <c r="S73" s="10">
        <f>R73*20%</f>
        <v>720.10421280000014</v>
      </c>
      <c r="T73" s="10">
        <f>S73+R73</f>
        <v>4320.6252768000004</v>
      </c>
      <c r="U73" s="4"/>
    </row>
    <row r="74" spans="1:21" outlineLevel="1" x14ac:dyDescent="0.25">
      <c r="A74" s="75" t="s">
        <v>536</v>
      </c>
      <c r="B74" s="166" t="s">
        <v>14</v>
      </c>
      <c r="C74" s="166"/>
      <c r="D74" s="166"/>
      <c r="E74" s="166"/>
      <c r="F74" s="166"/>
      <c r="G74" s="166"/>
      <c r="H74" s="166"/>
      <c r="I74" s="4"/>
      <c r="J74" s="123">
        <f>T74</f>
        <v>6048.8753875199991</v>
      </c>
      <c r="K74" s="32">
        <v>903</v>
      </c>
      <c r="L74" s="12">
        <v>2.52</v>
      </c>
      <c r="M74" s="10">
        <f>L74*K74</f>
        <v>2275.56</v>
      </c>
      <c r="N74" s="10">
        <f>M74*40.2%</f>
        <v>914.77512000000002</v>
      </c>
      <c r="O74" s="10">
        <f>N74+M74</f>
        <v>3190.3351199999997</v>
      </c>
      <c r="P74" s="10">
        <f>O74*58%</f>
        <v>1850.3943695999997</v>
      </c>
      <c r="Q74" s="27"/>
      <c r="R74" s="10">
        <f>Q74+P74+O74</f>
        <v>5040.7294895999994</v>
      </c>
      <c r="S74" s="10">
        <f>R74*20%</f>
        <v>1008.1458979199999</v>
      </c>
      <c r="T74" s="10">
        <f>S74+R74</f>
        <v>6048.8753875199991</v>
      </c>
      <c r="U74" s="4"/>
    </row>
    <row r="75" spans="1:21" outlineLevel="1" x14ac:dyDescent="0.25">
      <c r="A75" s="75" t="s">
        <v>537</v>
      </c>
      <c r="B75" s="166" t="s">
        <v>16</v>
      </c>
      <c r="C75" s="166"/>
      <c r="D75" s="166"/>
      <c r="E75" s="166"/>
      <c r="F75" s="166"/>
      <c r="G75" s="166"/>
      <c r="H75" s="166"/>
      <c r="I75" s="4"/>
      <c r="J75" s="123">
        <f>T75</f>
        <v>10369.500664319999</v>
      </c>
      <c r="K75" s="32">
        <v>1548</v>
      </c>
      <c r="L75" s="12">
        <v>2.52</v>
      </c>
      <c r="M75" s="10">
        <f>L75*K75</f>
        <v>3900.96</v>
      </c>
      <c r="N75" s="10">
        <f>M75*40.2%</f>
        <v>1568.1859200000001</v>
      </c>
      <c r="O75" s="10">
        <f>N75+M75</f>
        <v>5469.1459199999999</v>
      </c>
      <c r="P75" s="10">
        <f>O75*58%</f>
        <v>3172.1046335999999</v>
      </c>
      <c r="Q75" s="27"/>
      <c r="R75" s="10">
        <f>Q75+P75+O75</f>
        <v>8641.250553599999</v>
      </c>
      <c r="S75" s="10">
        <f>R75*20%</f>
        <v>1728.2501107199998</v>
      </c>
      <c r="T75" s="10">
        <f>S75+R75</f>
        <v>10369.500664319999</v>
      </c>
      <c r="U75" s="4"/>
    </row>
    <row r="76" spans="1:21" outlineLevel="1" x14ac:dyDescent="0.25">
      <c r="A76" s="75" t="s">
        <v>538</v>
      </c>
      <c r="B76" s="160" t="s">
        <v>18</v>
      </c>
      <c r="C76" s="160"/>
      <c r="D76" s="160"/>
      <c r="E76" s="160"/>
      <c r="F76" s="160"/>
      <c r="G76" s="160"/>
      <c r="H76" s="45"/>
      <c r="I76" s="4"/>
      <c r="J76" s="123">
        <f>T76</f>
        <v>21603.126383999999</v>
      </c>
      <c r="K76" s="32">
        <v>3225</v>
      </c>
      <c r="L76" s="12">
        <v>2.52</v>
      </c>
      <c r="M76" s="10">
        <f>L76*K76</f>
        <v>8127</v>
      </c>
      <c r="N76" s="10">
        <f>M76*40.2%</f>
        <v>3267.0540000000001</v>
      </c>
      <c r="O76" s="10">
        <f>N76+M76</f>
        <v>11394.054</v>
      </c>
      <c r="P76" s="10">
        <f>O76*58%</f>
        <v>6608.5513199999996</v>
      </c>
      <c r="Q76" s="27"/>
      <c r="R76" s="10">
        <f>Q76+P76+O76</f>
        <v>18002.605319999999</v>
      </c>
      <c r="S76" s="10">
        <f>R76*20%</f>
        <v>3600.521064</v>
      </c>
      <c r="T76" s="10">
        <f>S76+R76</f>
        <v>21603.126383999999</v>
      </c>
      <c r="U76" s="4"/>
    </row>
    <row r="77" spans="1:21" s="16" customFormat="1" ht="15.75" customHeight="1" outlineLevel="1" x14ac:dyDescent="0.25">
      <c r="A77" s="94" t="s">
        <v>539</v>
      </c>
      <c r="B77" s="162" t="s">
        <v>668</v>
      </c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5"/>
    </row>
    <row r="78" spans="1:21" outlineLevel="1" x14ac:dyDescent="0.25">
      <c r="A78" s="75" t="s">
        <v>540</v>
      </c>
      <c r="B78" s="166" t="s">
        <v>12</v>
      </c>
      <c r="C78" s="166"/>
      <c r="D78" s="166"/>
      <c r="E78" s="166"/>
      <c r="F78" s="166"/>
      <c r="G78" s="166"/>
      <c r="H78" s="166"/>
      <c r="I78" s="4"/>
      <c r="J78" s="123">
        <f>T78</f>
        <v>6913.0004428799994</v>
      </c>
      <c r="K78" s="32">
        <v>1032</v>
      </c>
      <c r="L78" s="12">
        <v>2.52</v>
      </c>
      <c r="M78" s="10">
        <f>L78*K78</f>
        <v>2600.64</v>
      </c>
      <c r="N78" s="10">
        <f>M78*40.2%</f>
        <v>1045.4572800000001</v>
      </c>
      <c r="O78" s="10">
        <f>N78+M78</f>
        <v>3646.09728</v>
      </c>
      <c r="P78" s="10">
        <f>O78*58%</f>
        <v>2114.7364223999998</v>
      </c>
      <c r="Q78" s="27"/>
      <c r="R78" s="10">
        <f>Q78+P78+O78</f>
        <v>5760.8337023999993</v>
      </c>
      <c r="S78" s="10">
        <f>R78*20%</f>
        <v>1152.1667404799998</v>
      </c>
      <c r="T78" s="10">
        <f>S78+R78</f>
        <v>6913.0004428799994</v>
      </c>
      <c r="U78" s="4"/>
    </row>
    <row r="79" spans="1:21" outlineLevel="1" x14ac:dyDescent="0.25">
      <c r="A79" s="75" t="s">
        <v>541</v>
      </c>
      <c r="B79" s="166" t="s">
        <v>14</v>
      </c>
      <c r="C79" s="166"/>
      <c r="D79" s="166"/>
      <c r="E79" s="166"/>
      <c r="F79" s="166"/>
      <c r="G79" s="166"/>
      <c r="H79" s="166"/>
      <c r="I79" s="4"/>
      <c r="J79" s="123">
        <f>T79</f>
        <v>10369.500664319999</v>
      </c>
      <c r="K79" s="32">
        <v>1548</v>
      </c>
      <c r="L79" s="12">
        <v>2.52</v>
      </c>
      <c r="M79" s="10">
        <f>L79*K79</f>
        <v>3900.96</v>
      </c>
      <c r="N79" s="10">
        <f>M79*40.2%</f>
        <v>1568.1859200000001</v>
      </c>
      <c r="O79" s="10">
        <f>N79+M79</f>
        <v>5469.1459199999999</v>
      </c>
      <c r="P79" s="10">
        <f>O79*58%</f>
        <v>3172.1046335999999</v>
      </c>
      <c r="Q79" s="27"/>
      <c r="R79" s="10">
        <f>Q79+P79+O79</f>
        <v>8641.250553599999</v>
      </c>
      <c r="S79" s="10">
        <f>R79*20%</f>
        <v>1728.2501107199998</v>
      </c>
      <c r="T79" s="10">
        <f>S79+R79</f>
        <v>10369.500664319999</v>
      </c>
      <c r="U79" s="4"/>
    </row>
    <row r="80" spans="1:21" outlineLevel="1" x14ac:dyDescent="0.25">
      <c r="A80" s="75" t="s">
        <v>542</v>
      </c>
      <c r="B80" s="166" t="s">
        <v>16</v>
      </c>
      <c r="C80" s="166"/>
      <c r="D80" s="166"/>
      <c r="E80" s="166"/>
      <c r="F80" s="166"/>
      <c r="G80" s="166"/>
      <c r="H80" s="166"/>
      <c r="I80" s="4"/>
      <c r="J80" s="123">
        <f>T80</f>
        <v>12961.8758304</v>
      </c>
      <c r="K80" s="32">
        <v>1935</v>
      </c>
      <c r="L80" s="12">
        <v>2.52</v>
      </c>
      <c r="M80" s="10">
        <f>L80*K80</f>
        <v>4876.2</v>
      </c>
      <c r="N80" s="10">
        <f>M80*40.2%</f>
        <v>1960.2324000000001</v>
      </c>
      <c r="O80" s="10">
        <f>N80+M80</f>
        <v>6836.4323999999997</v>
      </c>
      <c r="P80" s="10">
        <f>O80*58%</f>
        <v>3965.1307919999995</v>
      </c>
      <c r="Q80" s="27"/>
      <c r="R80" s="10">
        <f>Q80+P80+O80</f>
        <v>10801.563192</v>
      </c>
      <c r="S80" s="10">
        <f>R80*20%</f>
        <v>2160.3126384000002</v>
      </c>
      <c r="T80" s="10">
        <f>S80+R80</f>
        <v>12961.8758304</v>
      </c>
      <c r="U80" s="4"/>
    </row>
    <row r="81" spans="1:21" outlineLevel="1" x14ac:dyDescent="0.25">
      <c r="A81" s="75" t="s">
        <v>543</v>
      </c>
      <c r="B81" s="160" t="s">
        <v>18</v>
      </c>
      <c r="C81" s="160"/>
      <c r="D81" s="160"/>
      <c r="E81" s="160"/>
      <c r="F81" s="160"/>
      <c r="G81" s="160"/>
      <c r="H81" s="45"/>
      <c r="I81" s="4"/>
      <c r="J81" s="123">
        <f>T81</f>
        <v>21603.126383999999</v>
      </c>
      <c r="K81" s="32">
        <v>3225</v>
      </c>
      <c r="L81" s="12">
        <v>2.52</v>
      </c>
      <c r="M81" s="10">
        <f>L81*K81</f>
        <v>8127</v>
      </c>
      <c r="N81" s="10">
        <f>M81*40.2%</f>
        <v>3267.0540000000001</v>
      </c>
      <c r="O81" s="10">
        <f>N81+M81</f>
        <v>11394.054</v>
      </c>
      <c r="P81" s="10">
        <f>O81*58%</f>
        <v>6608.5513199999996</v>
      </c>
      <c r="Q81" s="27"/>
      <c r="R81" s="10">
        <f>Q81+P81+O81</f>
        <v>18002.605319999999</v>
      </c>
      <c r="S81" s="10">
        <f>R81*20%</f>
        <v>3600.521064</v>
      </c>
      <c r="T81" s="10">
        <f>S81+R81</f>
        <v>21603.126383999999</v>
      </c>
      <c r="U81" s="4"/>
    </row>
    <row r="82" spans="1:21" s="16" customFormat="1" ht="15.75" customHeight="1" outlineLevel="1" x14ac:dyDescent="0.25">
      <c r="A82" s="94" t="s">
        <v>544</v>
      </c>
      <c r="B82" s="162" t="s">
        <v>607</v>
      </c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5"/>
    </row>
    <row r="83" spans="1:21" outlineLevel="1" x14ac:dyDescent="0.25">
      <c r="A83" s="75" t="s">
        <v>545</v>
      </c>
      <c r="B83" s="166" t="s">
        <v>12</v>
      </c>
      <c r="C83" s="166"/>
      <c r="D83" s="166"/>
      <c r="E83" s="166"/>
      <c r="F83" s="166"/>
      <c r="G83" s="166"/>
      <c r="H83" s="166"/>
      <c r="I83" s="4" t="s">
        <v>41</v>
      </c>
      <c r="J83" s="123">
        <f>T83</f>
        <v>2592.3751660799999</v>
      </c>
      <c r="K83" s="32">
        <v>387</v>
      </c>
      <c r="L83" s="12">
        <v>2.52</v>
      </c>
      <c r="M83" s="10">
        <f>L83*K83</f>
        <v>975.24</v>
      </c>
      <c r="N83" s="10">
        <f>M83*40.2%</f>
        <v>392.04648000000003</v>
      </c>
      <c r="O83" s="10">
        <f>N83+M83</f>
        <v>1367.28648</v>
      </c>
      <c r="P83" s="10">
        <f>O83*58%</f>
        <v>793.02615839999999</v>
      </c>
      <c r="Q83" s="27"/>
      <c r="R83" s="10">
        <f>Q83+P83+O83</f>
        <v>2160.3126383999997</v>
      </c>
      <c r="S83" s="10">
        <f>R83*20%</f>
        <v>432.06252767999996</v>
      </c>
      <c r="T83" s="10">
        <f>S83+R83</f>
        <v>2592.3751660799999</v>
      </c>
      <c r="U83" s="4"/>
    </row>
    <row r="84" spans="1:21" outlineLevel="1" x14ac:dyDescent="0.25">
      <c r="A84" s="75" t="s">
        <v>546</v>
      </c>
      <c r="B84" s="166" t="s">
        <v>14</v>
      </c>
      <c r="C84" s="166"/>
      <c r="D84" s="166"/>
      <c r="E84" s="166"/>
      <c r="F84" s="166"/>
      <c r="G84" s="166"/>
      <c r="H84" s="166"/>
      <c r="I84" s="4" t="s">
        <v>41</v>
      </c>
      <c r="J84" s="123">
        <f>T84</f>
        <v>5968.4916614399999</v>
      </c>
      <c r="K84" s="32">
        <v>891</v>
      </c>
      <c r="L84" s="12">
        <v>2.52</v>
      </c>
      <c r="M84" s="10">
        <f>L84*K84</f>
        <v>2245.3200000000002</v>
      </c>
      <c r="N84" s="10">
        <f>M84*40.2%</f>
        <v>902.61864000000014</v>
      </c>
      <c r="O84" s="10">
        <f>N84+M84</f>
        <v>3147.9386400000003</v>
      </c>
      <c r="P84" s="10">
        <f>O84*58%</f>
        <v>1825.8044112</v>
      </c>
      <c r="Q84" s="27"/>
      <c r="R84" s="10">
        <f>Q84+P84+O84</f>
        <v>4973.7430512000001</v>
      </c>
      <c r="S84" s="10">
        <f>R84*20%</f>
        <v>994.74861024000006</v>
      </c>
      <c r="T84" s="10">
        <f>S84+R84</f>
        <v>5968.4916614399999</v>
      </c>
      <c r="U84" s="4"/>
    </row>
    <row r="85" spans="1:21" outlineLevel="1" x14ac:dyDescent="0.25">
      <c r="A85" s="75" t="s">
        <v>547</v>
      </c>
      <c r="B85" s="166" t="s">
        <v>16</v>
      </c>
      <c r="C85" s="166"/>
      <c r="D85" s="166"/>
      <c r="E85" s="166"/>
      <c r="F85" s="166"/>
      <c r="G85" s="166"/>
      <c r="H85" s="166"/>
      <c r="I85" s="4" t="s">
        <v>41</v>
      </c>
      <c r="J85" s="123">
        <f>T85</f>
        <v>6913.0004428799994</v>
      </c>
      <c r="K85" s="32">
        <v>1032</v>
      </c>
      <c r="L85" s="12">
        <v>2.52</v>
      </c>
      <c r="M85" s="10">
        <f>L85*K85</f>
        <v>2600.64</v>
      </c>
      <c r="N85" s="10">
        <f>M85*40.2%</f>
        <v>1045.4572800000001</v>
      </c>
      <c r="O85" s="10">
        <f>N85+M85</f>
        <v>3646.09728</v>
      </c>
      <c r="P85" s="10">
        <f>O85*58%</f>
        <v>2114.7364223999998</v>
      </c>
      <c r="Q85" s="27"/>
      <c r="R85" s="10">
        <f>Q85+P85+O85</f>
        <v>5760.8337023999993</v>
      </c>
      <c r="S85" s="10">
        <f>R85*20%</f>
        <v>1152.1667404799998</v>
      </c>
      <c r="T85" s="10">
        <f>S85+R85</f>
        <v>6913.0004428799994</v>
      </c>
      <c r="U85" s="4"/>
    </row>
    <row r="86" spans="1:21" outlineLevel="1" x14ac:dyDescent="0.25">
      <c r="A86" s="75" t="s">
        <v>548</v>
      </c>
      <c r="B86" s="160" t="s">
        <v>18</v>
      </c>
      <c r="C86" s="160"/>
      <c r="D86" s="160"/>
      <c r="E86" s="160"/>
      <c r="F86" s="160"/>
      <c r="G86" s="160"/>
      <c r="H86" s="45"/>
      <c r="I86" s="4"/>
      <c r="J86" s="123">
        <f>T86</f>
        <v>10369.500664319999</v>
      </c>
      <c r="K86" s="32">
        <v>1548</v>
      </c>
      <c r="L86" s="12">
        <v>2.52</v>
      </c>
      <c r="M86" s="10">
        <f>L86*K86</f>
        <v>3900.96</v>
      </c>
      <c r="N86" s="10">
        <f>M86*40.2%</f>
        <v>1568.1859200000001</v>
      </c>
      <c r="O86" s="10">
        <f>N86+M86</f>
        <v>5469.1459199999999</v>
      </c>
      <c r="P86" s="10">
        <f>O86*58%</f>
        <v>3172.1046335999999</v>
      </c>
      <c r="Q86" s="27"/>
      <c r="R86" s="10">
        <f>Q86+P86+O86</f>
        <v>8641.250553599999</v>
      </c>
      <c r="S86" s="10">
        <f>R86*20%</f>
        <v>1728.2501107199998</v>
      </c>
      <c r="T86" s="10">
        <f>S86+R86</f>
        <v>10369.500664319999</v>
      </c>
      <c r="U86" s="4"/>
    </row>
    <row r="87" spans="1:21" s="16" customFormat="1" ht="65.25" customHeight="1" outlineLevel="1" x14ac:dyDescent="0.25">
      <c r="A87" s="94" t="s">
        <v>43</v>
      </c>
      <c r="B87" s="162" t="s">
        <v>796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5"/>
    </row>
    <row r="88" spans="1:21" outlineLevel="1" x14ac:dyDescent="0.25">
      <c r="A88" s="75" t="s">
        <v>44</v>
      </c>
      <c r="B88" s="166" t="s">
        <v>12</v>
      </c>
      <c r="C88" s="166"/>
      <c r="D88" s="166"/>
      <c r="E88" s="166"/>
      <c r="F88" s="166"/>
      <c r="G88" s="166"/>
      <c r="H88" s="166"/>
      <c r="I88" s="4" t="s">
        <v>41</v>
      </c>
      <c r="J88" s="123">
        <f>T88</f>
        <v>3148.3626047999996</v>
      </c>
      <c r="K88" s="32">
        <v>470</v>
      </c>
      <c r="L88" s="12">
        <v>2.52</v>
      </c>
      <c r="M88" s="10">
        <f>L88*K88</f>
        <v>1184.4000000000001</v>
      </c>
      <c r="N88" s="10">
        <f>M88*40.2%</f>
        <v>476.12880000000007</v>
      </c>
      <c r="O88" s="10">
        <f>N88+M88</f>
        <v>1660.5288</v>
      </c>
      <c r="P88" s="10">
        <f>O88*58%</f>
        <v>963.10670399999992</v>
      </c>
      <c r="Q88" s="27"/>
      <c r="R88" s="10">
        <f>Q88+P88+O88</f>
        <v>2623.6355039999999</v>
      </c>
      <c r="S88" s="10">
        <f>R88*20%</f>
        <v>524.72710080000002</v>
      </c>
      <c r="T88" s="10">
        <f>S88+R88</f>
        <v>3148.3626047999996</v>
      </c>
      <c r="U88" s="4"/>
    </row>
    <row r="89" spans="1:21" outlineLevel="1" x14ac:dyDescent="0.25">
      <c r="A89" s="75" t="s">
        <v>45</v>
      </c>
      <c r="B89" s="166" t="s">
        <v>14</v>
      </c>
      <c r="C89" s="166"/>
      <c r="D89" s="166"/>
      <c r="E89" s="166"/>
      <c r="F89" s="166"/>
      <c r="G89" s="166"/>
      <c r="H89" s="166"/>
      <c r="I89" s="4" t="s">
        <v>41</v>
      </c>
      <c r="J89" s="123">
        <f>T89</f>
        <v>5245.03812672</v>
      </c>
      <c r="K89" s="32">
        <v>783</v>
      </c>
      <c r="L89" s="12">
        <v>2.52</v>
      </c>
      <c r="M89" s="10">
        <f>L89*K89</f>
        <v>1973.16</v>
      </c>
      <c r="N89" s="10">
        <f>M89*40.2%</f>
        <v>793.21032000000002</v>
      </c>
      <c r="O89" s="10">
        <f>N89+M89</f>
        <v>2766.37032</v>
      </c>
      <c r="P89" s="10">
        <f>O89*58%</f>
        <v>1604.4947855999999</v>
      </c>
      <c r="Q89" s="27"/>
      <c r="R89" s="10">
        <f>Q89+P89+O89</f>
        <v>4370.8651055999999</v>
      </c>
      <c r="S89" s="10">
        <f>R89*20%</f>
        <v>874.17302112000004</v>
      </c>
      <c r="T89" s="10">
        <f>S89+R89</f>
        <v>5245.03812672</v>
      </c>
      <c r="U89" s="4"/>
    </row>
    <row r="90" spans="1:21" outlineLevel="1" x14ac:dyDescent="0.25">
      <c r="A90" s="75" t="s">
        <v>618</v>
      </c>
      <c r="B90" s="166" t="s">
        <v>16</v>
      </c>
      <c r="C90" s="166"/>
      <c r="D90" s="166"/>
      <c r="E90" s="166"/>
      <c r="F90" s="166"/>
      <c r="G90" s="166"/>
      <c r="H90" s="166"/>
      <c r="I90" s="4" t="s">
        <v>41</v>
      </c>
      <c r="J90" s="123">
        <f>T90</f>
        <v>7341.7136486399995</v>
      </c>
      <c r="K90" s="32">
        <v>1096</v>
      </c>
      <c r="L90" s="12">
        <v>2.52</v>
      </c>
      <c r="M90" s="10">
        <f>L90*K90</f>
        <v>2761.92</v>
      </c>
      <c r="N90" s="10">
        <f>M90*40.2%</f>
        <v>1110.2918400000001</v>
      </c>
      <c r="O90" s="10">
        <f>N90+M90</f>
        <v>3872.2118399999999</v>
      </c>
      <c r="P90" s="10">
        <f>O90*58%</f>
        <v>2245.8828672</v>
      </c>
      <c r="Q90" s="27"/>
      <c r="R90" s="10">
        <f>Q90+P90+O90</f>
        <v>6118.0947071999999</v>
      </c>
      <c r="S90" s="10">
        <f>R90*20%</f>
        <v>1223.6189414400001</v>
      </c>
      <c r="T90" s="10">
        <f>S90+R90</f>
        <v>7341.7136486399995</v>
      </c>
      <c r="U90" s="4"/>
    </row>
    <row r="91" spans="1:21" outlineLevel="1" x14ac:dyDescent="0.25">
      <c r="A91" s="75" t="s">
        <v>619</v>
      </c>
      <c r="B91" s="160" t="s">
        <v>18</v>
      </c>
      <c r="C91" s="160"/>
      <c r="D91" s="160"/>
      <c r="E91" s="160"/>
      <c r="F91" s="160"/>
      <c r="G91" s="160"/>
      <c r="H91" s="45"/>
      <c r="I91" s="4"/>
      <c r="J91" s="123">
        <f>T91</f>
        <v>7646.2899609599999</v>
      </c>
      <c r="K91" s="32">
        <v>1409</v>
      </c>
      <c r="L91" s="12">
        <v>2.52</v>
      </c>
      <c r="M91" s="10">
        <f>L91*K91</f>
        <v>3550.68</v>
      </c>
      <c r="N91" s="10">
        <f>M91*40.2%</f>
        <v>1427.37336</v>
      </c>
      <c r="O91" s="10">
        <f>N91+M91</f>
        <v>4978.0533599999999</v>
      </c>
      <c r="P91" s="10">
        <f>O91*28%</f>
        <v>1393.8549408000001</v>
      </c>
      <c r="Q91" s="27"/>
      <c r="R91" s="10">
        <f>Q91+P91+O91</f>
        <v>6371.9083007999998</v>
      </c>
      <c r="S91" s="10">
        <f>R91*20%</f>
        <v>1274.3816601600001</v>
      </c>
      <c r="T91" s="10">
        <f>S91+R91</f>
        <v>7646.2899609599999</v>
      </c>
      <c r="U91" s="4"/>
    </row>
    <row r="92" spans="1:21" s="16" customFormat="1" ht="48" customHeight="1" outlineLevel="1" x14ac:dyDescent="0.25">
      <c r="A92" s="94" t="s">
        <v>435</v>
      </c>
      <c r="B92" s="164" t="s">
        <v>997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5"/>
    </row>
    <row r="93" spans="1:21" outlineLevel="1" x14ac:dyDescent="0.25">
      <c r="A93" s="75"/>
      <c r="B93" s="166" t="s">
        <v>12</v>
      </c>
      <c r="C93" s="166"/>
      <c r="D93" s="166"/>
      <c r="E93" s="166"/>
      <c r="F93" s="166"/>
      <c r="G93" s="166"/>
      <c r="H93" s="166"/>
      <c r="I93" s="4"/>
      <c r="J93" s="123">
        <f>T93</f>
        <v>803.83726079999997</v>
      </c>
      <c r="K93" s="32">
        <v>120</v>
      </c>
      <c r="L93" s="12">
        <v>2.52</v>
      </c>
      <c r="M93" s="10">
        <f t="shared" ref="M93" si="0">L93*K93</f>
        <v>302.39999999999998</v>
      </c>
      <c r="N93" s="10">
        <f t="shared" ref="N93:N95" si="1">M93*40.2%</f>
        <v>121.56479999999999</v>
      </c>
      <c r="O93" s="10">
        <f t="shared" ref="O93" si="2">N93+M93</f>
        <v>423.96479999999997</v>
      </c>
      <c r="P93" s="10">
        <f t="shared" ref="P93:P95" si="3">O93*58%</f>
        <v>245.89958399999998</v>
      </c>
      <c r="Q93" s="27"/>
      <c r="R93" s="10">
        <f t="shared" ref="R93" si="4">Q93+P93+O93</f>
        <v>669.86438399999997</v>
      </c>
      <c r="S93" s="10">
        <f t="shared" ref="S93:S95" si="5">R93*20%</f>
        <v>133.97287679999999</v>
      </c>
      <c r="T93" s="10">
        <f t="shared" ref="T93" si="6">S93+R93</f>
        <v>803.83726079999997</v>
      </c>
      <c r="U93" s="4"/>
    </row>
    <row r="94" spans="1:21" outlineLevel="1" x14ac:dyDescent="0.25">
      <c r="A94" s="75"/>
      <c r="B94" s="166" t="s">
        <v>14</v>
      </c>
      <c r="C94" s="166"/>
      <c r="D94" s="166"/>
      <c r="E94" s="166"/>
      <c r="F94" s="166"/>
      <c r="G94" s="166"/>
      <c r="H94" s="166"/>
      <c r="I94" s="4"/>
      <c r="J94" s="123">
        <f t="shared" ref="J94:J95" si="7">T94</f>
        <v>2089.9768780800005</v>
      </c>
      <c r="K94" s="32">
        <v>312</v>
      </c>
      <c r="L94" s="12">
        <v>2.52</v>
      </c>
      <c r="M94" s="10">
        <f t="shared" ref="M94:M95" si="8">L94*K94</f>
        <v>786.24</v>
      </c>
      <c r="N94" s="10">
        <f t="shared" si="1"/>
        <v>316.06848000000002</v>
      </c>
      <c r="O94" s="10">
        <f t="shared" ref="O94:O95" si="9">N94+M94</f>
        <v>1102.3084800000001</v>
      </c>
      <c r="P94" s="10">
        <f t="shared" si="3"/>
        <v>639.33891840000001</v>
      </c>
      <c r="Q94" s="27"/>
      <c r="R94" s="10">
        <f t="shared" ref="R94:R95" si="10">Q94+P94+O94</f>
        <v>1741.6473984000002</v>
      </c>
      <c r="S94" s="10">
        <f t="shared" si="5"/>
        <v>348.32947968000008</v>
      </c>
      <c r="T94" s="10">
        <f t="shared" ref="T94:T95" si="11">S94+R94</f>
        <v>2089.9768780800005</v>
      </c>
      <c r="U94" s="4"/>
    </row>
    <row r="95" spans="1:21" outlineLevel="1" x14ac:dyDescent="0.25">
      <c r="A95" s="75"/>
      <c r="B95" s="166" t="s">
        <v>16</v>
      </c>
      <c r="C95" s="166"/>
      <c r="D95" s="166"/>
      <c r="E95" s="166"/>
      <c r="F95" s="166"/>
      <c r="G95" s="166"/>
      <c r="H95" s="166"/>
      <c r="I95" s="4"/>
      <c r="J95" s="123">
        <f t="shared" si="7"/>
        <v>3764.6378380799993</v>
      </c>
      <c r="K95" s="32">
        <v>562</v>
      </c>
      <c r="L95" s="12">
        <v>2.52</v>
      </c>
      <c r="M95" s="10">
        <f t="shared" si="8"/>
        <v>1416.24</v>
      </c>
      <c r="N95" s="10">
        <f t="shared" si="1"/>
        <v>569.32848000000001</v>
      </c>
      <c r="O95" s="10">
        <f t="shared" si="9"/>
        <v>1985.5684799999999</v>
      </c>
      <c r="P95" s="10">
        <f t="shared" si="3"/>
        <v>1151.6297183999998</v>
      </c>
      <c r="Q95" s="27"/>
      <c r="R95" s="10">
        <f t="shared" si="10"/>
        <v>3137.1981983999995</v>
      </c>
      <c r="S95" s="10">
        <f t="shared" si="5"/>
        <v>627.43963967999991</v>
      </c>
      <c r="T95" s="10">
        <f t="shared" si="11"/>
        <v>3764.6378380799993</v>
      </c>
      <c r="U95" s="4"/>
    </row>
    <row r="96" spans="1:21" s="16" customFormat="1" ht="20.25" customHeight="1" outlineLevel="1" x14ac:dyDescent="0.25">
      <c r="A96" s="146" t="s">
        <v>620</v>
      </c>
      <c r="B96" s="162" t="s">
        <v>797</v>
      </c>
      <c r="C96" s="162"/>
      <c r="D96" s="162"/>
      <c r="E96" s="162"/>
      <c r="F96" s="162"/>
      <c r="G96" s="162"/>
      <c r="H96" s="162"/>
      <c r="I96" s="156"/>
      <c r="J96" s="153">
        <f>T96</f>
        <v>482.30235647999996</v>
      </c>
      <c r="K96" s="32">
        <v>72</v>
      </c>
      <c r="L96" s="10">
        <v>2.52</v>
      </c>
      <c r="M96" s="10">
        <f>L96*K96</f>
        <v>181.44</v>
      </c>
      <c r="N96" s="10">
        <f>M96*40.2%</f>
        <v>72.938879999999997</v>
      </c>
      <c r="O96" s="10">
        <f>N96+M96</f>
        <v>254.37887999999998</v>
      </c>
      <c r="P96" s="10">
        <f>O96*58%</f>
        <v>147.53975039999997</v>
      </c>
      <c r="Q96" s="27"/>
      <c r="R96" s="10">
        <f>Q96+P96+O96</f>
        <v>401.91863039999998</v>
      </c>
      <c r="S96" s="10">
        <f>R96*20%</f>
        <v>80.383726080000002</v>
      </c>
      <c r="T96" s="10">
        <f>S96+R96</f>
        <v>482.30235647999996</v>
      </c>
      <c r="U96" s="5"/>
    </row>
    <row r="97" spans="1:21" s="16" customFormat="1" ht="45.75" customHeight="1" outlineLevel="1" x14ac:dyDescent="0.25">
      <c r="A97" s="94" t="s">
        <v>799</v>
      </c>
      <c r="B97" s="171" t="s">
        <v>549</v>
      </c>
      <c r="C97" s="171"/>
      <c r="D97" s="171"/>
      <c r="E97" s="171"/>
      <c r="F97" s="171"/>
      <c r="G97" s="171"/>
      <c r="H97" s="46"/>
      <c r="I97" s="5"/>
      <c r="J97" s="126">
        <f>T97</f>
        <v>62.600421599999997</v>
      </c>
      <c r="K97" s="36">
        <v>15</v>
      </c>
      <c r="L97" s="37">
        <v>1.57</v>
      </c>
      <c r="M97" s="37">
        <f>L97*K97</f>
        <v>23.55</v>
      </c>
      <c r="N97" s="37">
        <f>M97*40.2%</f>
        <v>9.4671000000000003</v>
      </c>
      <c r="O97" s="37">
        <f>N97+M97</f>
        <v>33.017099999999999</v>
      </c>
      <c r="P97" s="37">
        <f>O97*58%</f>
        <v>19.149918</v>
      </c>
      <c r="Q97" s="38"/>
      <c r="R97" s="37">
        <f>Q97+P97+O97</f>
        <v>52.167017999999999</v>
      </c>
      <c r="S97" s="37">
        <f>R97*20%</f>
        <v>10.4334036</v>
      </c>
      <c r="T97" s="37">
        <f>S97+R97</f>
        <v>62.600421599999997</v>
      </c>
      <c r="U97" s="5"/>
    </row>
    <row r="98" spans="1:21" s="16" customFormat="1" ht="83.25" customHeight="1" outlineLevel="1" x14ac:dyDescent="0.25">
      <c r="A98" s="94" t="s">
        <v>800</v>
      </c>
      <c r="B98" s="168" t="s">
        <v>1008</v>
      </c>
      <c r="C98" s="168"/>
      <c r="D98" s="168"/>
      <c r="E98" s="168"/>
      <c r="F98" s="168"/>
      <c r="G98" s="168"/>
      <c r="H98" s="5"/>
      <c r="I98" s="5"/>
      <c r="J98" s="126">
        <v>330</v>
      </c>
      <c r="K98" s="36">
        <v>110</v>
      </c>
      <c r="L98" s="37">
        <v>2.52</v>
      </c>
      <c r="M98" s="37">
        <f>L98*K98</f>
        <v>277.2</v>
      </c>
      <c r="N98" s="37">
        <f>M98*40.2%</f>
        <v>111.4344</v>
      </c>
      <c r="O98" s="37">
        <f>N98+M98</f>
        <v>388.63439999999997</v>
      </c>
      <c r="P98" s="37">
        <f>O98*58%</f>
        <v>225.40795199999997</v>
      </c>
      <c r="Q98" s="38"/>
      <c r="R98" s="37">
        <f>Q98+P98+O98</f>
        <v>614.04235199999994</v>
      </c>
      <c r="S98" s="37">
        <f>R98*20%</f>
        <v>122.80847039999999</v>
      </c>
      <c r="T98" s="37">
        <f>S98+R98</f>
        <v>736.85082239999997</v>
      </c>
      <c r="U98" s="5"/>
    </row>
    <row r="99" spans="1:21" s="16" customFormat="1" ht="111" customHeight="1" outlineLevel="1" x14ac:dyDescent="0.25">
      <c r="A99" s="94" t="s">
        <v>801</v>
      </c>
      <c r="B99" s="171" t="s">
        <v>798</v>
      </c>
      <c r="C99" s="171"/>
      <c r="D99" s="171"/>
      <c r="E99" s="171"/>
      <c r="F99" s="171"/>
      <c r="G99" s="171"/>
      <c r="H99" s="5"/>
      <c r="I99" s="5"/>
      <c r="J99" s="126">
        <f>T99</f>
        <v>401.91863039999998</v>
      </c>
      <c r="K99" s="36">
        <v>60</v>
      </c>
      <c r="L99" s="37">
        <v>2.52</v>
      </c>
      <c r="M99" s="37">
        <f>L99*K99</f>
        <v>151.19999999999999</v>
      </c>
      <c r="N99" s="37">
        <f>M99*40.2%</f>
        <v>60.782399999999996</v>
      </c>
      <c r="O99" s="37">
        <f>N99+M99</f>
        <v>211.98239999999998</v>
      </c>
      <c r="P99" s="37">
        <f>O99*58%</f>
        <v>122.94979199999999</v>
      </c>
      <c r="Q99" s="38"/>
      <c r="R99" s="37">
        <f>Q99+P99+O99</f>
        <v>334.93219199999999</v>
      </c>
      <c r="S99" s="37">
        <f>R99*20%</f>
        <v>66.986438399999997</v>
      </c>
      <c r="T99" s="37">
        <f>S99+R99</f>
        <v>401.91863039999998</v>
      </c>
      <c r="U99" s="5"/>
    </row>
    <row r="100" spans="1:21" ht="36.75" customHeight="1" outlineLevel="1" x14ac:dyDescent="0.25">
      <c r="A100" s="94" t="s">
        <v>837</v>
      </c>
      <c r="B100" s="168" t="s">
        <v>506</v>
      </c>
      <c r="C100" s="168"/>
      <c r="D100" s="168"/>
      <c r="E100" s="168"/>
      <c r="F100" s="168"/>
      <c r="G100" s="168"/>
      <c r="H100" s="168"/>
      <c r="I100" s="4"/>
      <c r="J100" s="123"/>
      <c r="K100" s="32"/>
      <c r="L100" s="10"/>
      <c r="M100" s="10">
        <f>L100*K100</f>
        <v>0</v>
      </c>
      <c r="N100" s="10">
        <f>M100*40.2%</f>
        <v>0</v>
      </c>
      <c r="O100" s="10">
        <f>N100+M100</f>
        <v>0</v>
      </c>
      <c r="P100" s="10">
        <f>O100*28%</f>
        <v>0</v>
      </c>
      <c r="Q100" s="27"/>
      <c r="R100" s="10">
        <f>Q100+P100+O100</f>
        <v>0</v>
      </c>
      <c r="S100" s="10">
        <f>R100*20%</f>
        <v>0</v>
      </c>
      <c r="T100" s="10">
        <f>S100+R100</f>
        <v>0</v>
      </c>
      <c r="U100" s="4"/>
    </row>
    <row r="101" spans="1:21" ht="96" customHeight="1" outlineLevel="1" x14ac:dyDescent="0.25">
      <c r="A101" s="75" t="s">
        <v>838</v>
      </c>
      <c r="B101" s="166" t="s">
        <v>704</v>
      </c>
      <c r="C101" s="166"/>
      <c r="D101" s="166"/>
      <c r="E101" s="166"/>
      <c r="F101" s="166"/>
      <c r="G101" s="166"/>
      <c r="H101" s="166"/>
      <c r="I101" s="4"/>
      <c r="J101" s="123"/>
      <c r="K101" s="32"/>
      <c r="L101" s="10"/>
      <c r="M101" s="10"/>
      <c r="N101" s="10"/>
      <c r="O101" s="10"/>
      <c r="P101" s="10"/>
      <c r="Q101" s="27"/>
      <c r="R101" s="10"/>
      <c r="S101" s="10"/>
      <c r="T101" s="10"/>
      <c r="U101" s="4"/>
    </row>
    <row r="102" spans="1:21" ht="76.5" customHeight="1" outlineLevel="1" x14ac:dyDescent="0.25">
      <c r="A102" s="75" t="s">
        <v>839</v>
      </c>
      <c r="B102" s="170" t="s">
        <v>706</v>
      </c>
      <c r="C102" s="170"/>
      <c r="D102" s="170"/>
      <c r="E102" s="170"/>
      <c r="F102" s="170"/>
      <c r="G102" s="170"/>
      <c r="H102" s="45"/>
      <c r="I102" s="4"/>
      <c r="J102" s="123"/>
      <c r="K102" s="32"/>
      <c r="L102" s="10"/>
      <c r="M102" s="10"/>
      <c r="N102" s="10"/>
      <c r="O102" s="10"/>
      <c r="P102" s="10"/>
      <c r="Q102" s="27"/>
      <c r="R102" s="10"/>
      <c r="S102" s="10"/>
      <c r="T102" s="10"/>
      <c r="U102" s="4"/>
    </row>
    <row r="103" spans="1:21" ht="68.25" customHeight="1" outlineLevel="1" x14ac:dyDescent="0.25">
      <c r="A103" s="75" t="s">
        <v>840</v>
      </c>
      <c r="B103" s="166" t="s">
        <v>705</v>
      </c>
      <c r="C103" s="166"/>
      <c r="D103" s="166"/>
      <c r="E103" s="166"/>
      <c r="F103" s="166"/>
      <c r="G103" s="166"/>
      <c r="H103" s="45"/>
      <c r="I103" s="4"/>
      <c r="J103" s="123"/>
      <c r="K103" s="32"/>
      <c r="L103" s="10"/>
      <c r="M103" s="10"/>
      <c r="N103" s="10"/>
      <c r="O103" s="10"/>
      <c r="P103" s="10"/>
      <c r="Q103" s="27"/>
      <c r="R103" s="10"/>
      <c r="S103" s="10"/>
      <c r="T103" s="10"/>
      <c r="U103" s="4"/>
    </row>
    <row r="104" spans="1:21" s="65" customFormat="1" ht="36" customHeight="1" x14ac:dyDescent="0.35">
      <c r="A104" s="148" t="s">
        <v>46</v>
      </c>
      <c r="B104" s="167" t="s">
        <v>606</v>
      </c>
      <c r="C104" s="167"/>
      <c r="D104" s="167"/>
      <c r="E104" s="167"/>
      <c r="F104" s="167"/>
      <c r="G104" s="167"/>
      <c r="H104" s="167"/>
      <c r="I104" s="144"/>
      <c r="J104" s="145"/>
      <c r="K104" s="62"/>
      <c r="L104" s="63"/>
      <c r="M104" s="63"/>
      <c r="N104" s="63"/>
      <c r="O104" s="63"/>
      <c r="P104" s="63"/>
      <c r="Q104" s="64"/>
      <c r="R104" s="63"/>
      <c r="S104" s="63"/>
      <c r="T104" s="63"/>
      <c r="U104" s="61"/>
    </row>
    <row r="105" spans="1:21" ht="15.75" customHeight="1" outlineLevel="1" x14ac:dyDescent="0.25">
      <c r="A105" s="94" t="s">
        <v>47</v>
      </c>
      <c r="B105" s="168" t="s">
        <v>605</v>
      </c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4"/>
    </row>
    <row r="106" spans="1:21" outlineLevel="1" x14ac:dyDescent="0.25">
      <c r="A106" s="75" t="s">
        <v>58</v>
      </c>
      <c r="B106" s="166" t="s">
        <v>59</v>
      </c>
      <c r="C106" s="166"/>
      <c r="D106" s="166"/>
      <c r="E106" s="166"/>
      <c r="F106" s="166"/>
      <c r="G106" s="166"/>
      <c r="H106" s="166"/>
      <c r="I106" s="4"/>
      <c r="J106" s="123">
        <f t="shared" ref="J106:J113" si="12">T106</f>
        <v>166.37472959999997</v>
      </c>
      <c r="K106" s="32">
        <v>20</v>
      </c>
      <c r="L106" s="10">
        <v>2.69</v>
      </c>
      <c r="M106" s="10">
        <f t="shared" ref="M106:M113" si="13">L106*K106</f>
        <v>53.8</v>
      </c>
      <c r="N106" s="10">
        <f t="shared" ref="N106:N113" si="14">M106*40.2%</f>
        <v>21.627600000000001</v>
      </c>
      <c r="O106" s="10">
        <f t="shared" ref="O106:O113" si="15">N106+M106</f>
        <v>75.427599999999998</v>
      </c>
      <c r="P106" s="10">
        <f t="shared" ref="P106:P110" si="16">O106*58%</f>
        <v>43.748007999999999</v>
      </c>
      <c r="Q106" s="27">
        <v>19.47</v>
      </c>
      <c r="R106" s="10">
        <f t="shared" ref="R106:R113" si="17">Q106+P106+O106</f>
        <v>138.64560799999998</v>
      </c>
      <c r="S106" s="10">
        <f t="shared" ref="S106:S113" si="18">R106*20%</f>
        <v>27.729121599999999</v>
      </c>
      <c r="T106" s="10">
        <f t="shared" ref="T106:T113" si="19">S106+R106</f>
        <v>166.37472959999997</v>
      </c>
      <c r="U106" s="4">
        <v>120</v>
      </c>
    </row>
    <row r="107" spans="1:21" outlineLevel="1" x14ac:dyDescent="0.25">
      <c r="A107" s="75" t="s">
        <v>60</v>
      </c>
      <c r="B107" s="166" t="s">
        <v>61</v>
      </c>
      <c r="C107" s="166"/>
      <c r="D107" s="166"/>
      <c r="E107" s="166"/>
      <c r="F107" s="166"/>
      <c r="G107" s="166"/>
      <c r="H107" s="166"/>
      <c r="I107" s="4"/>
      <c r="J107" s="123">
        <f t="shared" si="12"/>
        <v>197.10672959999999</v>
      </c>
      <c r="K107" s="32">
        <v>20</v>
      </c>
      <c r="L107" s="10">
        <v>2.69</v>
      </c>
      <c r="M107" s="10">
        <f t="shared" si="13"/>
        <v>53.8</v>
      </c>
      <c r="N107" s="10">
        <f t="shared" si="14"/>
        <v>21.627600000000001</v>
      </c>
      <c r="O107" s="10">
        <f t="shared" si="15"/>
        <v>75.427599999999998</v>
      </c>
      <c r="P107" s="10">
        <f t="shared" si="16"/>
        <v>43.748007999999999</v>
      </c>
      <c r="Q107" s="27">
        <v>45.08</v>
      </c>
      <c r="R107" s="10">
        <f t="shared" si="17"/>
        <v>164.255608</v>
      </c>
      <c r="S107" s="10">
        <f t="shared" si="18"/>
        <v>32.851121599999999</v>
      </c>
      <c r="T107" s="10">
        <f t="shared" si="19"/>
        <v>197.10672959999999</v>
      </c>
      <c r="U107" s="4">
        <v>151</v>
      </c>
    </row>
    <row r="108" spans="1:21" outlineLevel="1" x14ac:dyDescent="0.25">
      <c r="A108" s="75" t="s">
        <v>62</v>
      </c>
      <c r="B108" s="166" t="s">
        <v>63</v>
      </c>
      <c r="C108" s="166"/>
      <c r="D108" s="166"/>
      <c r="E108" s="166"/>
      <c r="F108" s="166"/>
      <c r="G108" s="166"/>
      <c r="H108" s="166"/>
      <c r="I108" s="4"/>
      <c r="J108" s="123">
        <f t="shared" si="12"/>
        <v>337.15861200000001</v>
      </c>
      <c r="K108" s="32">
        <v>25</v>
      </c>
      <c r="L108" s="10">
        <v>2.69</v>
      </c>
      <c r="M108" s="10">
        <f t="shared" si="13"/>
        <v>67.25</v>
      </c>
      <c r="N108" s="10">
        <f t="shared" si="14"/>
        <v>27.034500000000001</v>
      </c>
      <c r="O108" s="10">
        <f t="shared" si="15"/>
        <v>94.284500000000008</v>
      </c>
      <c r="P108" s="10">
        <f t="shared" si="16"/>
        <v>54.685009999999998</v>
      </c>
      <c r="Q108" s="27">
        <v>131.99600000000001</v>
      </c>
      <c r="R108" s="10">
        <f t="shared" si="17"/>
        <v>280.96550999999999</v>
      </c>
      <c r="S108" s="10">
        <f t="shared" si="18"/>
        <v>56.193102000000003</v>
      </c>
      <c r="T108" s="10">
        <f t="shared" si="19"/>
        <v>337.15861200000001</v>
      </c>
      <c r="U108" s="4">
        <v>322</v>
      </c>
    </row>
    <row r="109" spans="1:21" outlineLevel="1" x14ac:dyDescent="0.25">
      <c r="A109" s="75" t="s">
        <v>64</v>
      </c>
      <c r="B109" s="166" t="s">
        <v>65</v>
      </c>
      <c r="C109" s="166"/>
      <c r="D109" s="166"/>
      <c r="E109" s="166"/>
      <c r="F109" s="166"/>
      <c r="G109" s="166"/>
      <c r="H109" s="166"/>
      <c r="I109" s="4"/>
      <c r="J109" s="123">
        <f t="shared" si="12"/>
        <v>202.03872960000001</v>
      </c>
      <c r="K109" s="32">
        <v>20</v>
      </c>
      <c r="L109" s="10">
        <v>2.69</v>
      </c>
      <c r="M109" s="10">
        <f t="shared" si="13"/>
        <v>53.8</v>
      </c>
      <c r="N109" s="10">
        <f t="shared" si="14"/>
        <v>21.627600000000001</v>
      </c>
      <c r="O109" s="10">
        <f t="shared" si="15"/>
        <v>75.427599999999998</v>
      </c>
      <c r="P109" s="10">
        <f t="shared" si="16"/>
        <v>43.748007999999999</v>
      </c>
      <c r="Q109" s="27">
        <v>49.19</v>
      </c>
      <c r="R109" s="10">
        <f t="shared" si="17"/>
        <v>168.36560800000001</v>
      </c>
      <c r="S109" s="10">
        <f t="shared" si="18"/>
        <v>33.673121600000002</v>
      </c>
      <c r="T109" s="10">
        <f t="shared" si="19"/>
        <v>202.03872960000001</v>
      </c>
      <c r="U109" s="4">
        <v>436</v>
      </c>
    </row>
    <row r="110" spans="1:21" outlineLevel="1" x14ac:dyDescent="0.25">
      <c r="A110" s="75" t="s">
        <v>66</v>
      </c>
      <c r="B110" s="166" t="s">
        <v>579</v>
      </c>
      <c r="C110" s="166"/>
      <c r="D110" s="166"/>
      <c r="E110" s="166"/>
      <c r="F110" s="166"/>
      <c r="G110" s="166"/>
      <c r="H110" s="166"/>
      <c r="I110" s="4"/>
      <c r="J110" s="123">
        <f t="shared" si="12"/>
        <v>186.1387296</v>
      </c>
      <c r="K110" s="32">
        <v>20</v>
      </c>
      <c r="L110" s="10">
        <v>2.69</v>
      </c>
      <c r="M110" s="10">
        <f t="shared" si="13"/>
        <v>53.8</v>
      </c>
      <c r="N110" s="10">
        <f t="shared" si="14"/>
        <v>21.627600000000001</v>
      </c>
      <c r="O110" s="10">
        <f t="shared" si="15"/>
        <v>75.427599999999998</v>
      </c>
      <c r="P110" s="10">
        <f t="shared" si="16"/>
        <v>43.748007999999999</v>
      </c>
      <c r="Q110" s="27">
        <v>35.94</v>
      </c>
      <c r="R110" s="10">
        <f t="shared" si="17"/>
        <v>155.11560800000001</v>
      </c>
      <c r="S110" s="10">
        <f t="shared" si="18"/>
        <v>31.023121600000003</v>
      </c>
      <c r="T110" s="10">
        <f t="shared" si="19"/>
        <v>186.1387296</v>
      </c>
      <c r="U110" s="4">
        <v>419</v>
      </c>
    </row>
    <row r="111" spans="1:21" outlineLevel="1" x14ac:dyDescent="0.25">
      <c r="A111" s="75" t="s">
        <v>67</v>
      </c>
      <c r="B111" s="45" t="s">
        <v>996</v>
      </c>
      <c r="C111" s="45"/>
      <c r="D111" s="45"/>
      <c r="E111" s="45"/>
      <c r="F111" s="45"/>
      <c r="G111" s="45"/>
      <c r="H111" s="45"/>
      <c r="I111" s="4"/>
      <c r="J111" s="123">
        <f t="shared" si="12"/>
        <v>278.17056960000002</v>
      </c>
      <c r="K111" s="32">
        <v>20</v>
      </c>
      <c r="L111" s="10">
        <v>3.69</v>
      </c>
      <c r="M111" s="10">
        <f t="shared" ref="M111:M112" si="20">L111*K111</f>
        <v>73.8</v>
      </c>
      <c r="N111" s="10">
        <f t="shared" ref="N111:N112" si="21">M111*40.2%</f>
        <v>29.6676</v>
      </c>
      <c r="O111" s="10">
        <f t="shared" ref="O111:O112" si="22">N111+M111</f>
        <v>103.4676</v>
      </c>
      <c r="P111" s="10">
        <f t="shared" ref="P111:P112" si="23">O111*58%</f>
        <v>60.011207999999996</v>
      </c>
      <c r="Q111" s="27">
        <v>68.33</v>
      </c>
      <c r="R111" s="10">
        <f t="shared" ref="R111:R112" si="24">Q111+P111+O111</f>
        <v>231.808808</v>
      </c>
      <c r="S111" s="10">
        <f t="shared" ref="S111:S112" si="25">R111*20%</f>
        <v>46.361761600000001</v>
      </c>
      <c r="T111" s="10">
        <f t="shared" ref="T111:T112" si="26">S111+R111</f>
        <v>278.17056960000002</v>
      </c>
      <c r="U111" s="4"/>
    </row>
    <row r="112" spans="1:21" outlineLevel="1" x14ac:dyDescent="0.25">
      <c r="A112" s="75" t="s">
        <v>707</v>
      </c>
      <c r="B112" s="45" t="s">
        <v>592</v>
      </c>
      <c r="C112" s="45"/>
      <c r="D112" s="45"/>
      <c r="E112" s="45"/>
      <c r="F112" s="45"/>
      <c r="G112" s="45"/>
      <c r="H112" s="45"/>
      <c r="I112" s="4"/>
      <c r="J112" s="123">
        <v>194</v>
      </c>
      <c r="K112" s="32">
        <v>20</v>
      </c>
      <c r="L112" s="10">
        <v>4.6900000000000004</v>
      </c>
      <c r="M112" s="10">
        <f t="shared" si="20"/>
        <v>93.800000000000011</v>
      </c>
      <c r="N112" s="10">
        <f t="shared" si="21"/>
        <v>37.707600000000006</v>
      </c>
      <c r="O112" s="10">
        <f t="shared" si="22"/>
        <v>131.50760000000002</v>
      </c>
      <c r="P112" s="10">
        <f t="shared" si="23"/>
        <v>76.274408000000008</v>
      </c>
      <c r="Q112" s="27">
        <v>42</v>
      </c>
      <c r="R112" s="10">
        <f t="shared" si="24"/>
        <v>249.78200800000002</v>
      </c>
      <c r="S112" s="10">
        <f t="shared" si="25"/>
        <v>49.956401600000007</v>
      </c>
      <c r="T112" s="10">
        <f t="shared" si="26"/>
        <v>299.73840960000001</v>
      </c>
      <c r="U112" s="4"/>
    </row>
    <row r="113" spans="1:21" ht="30.75" customHeight="1" outlineLevel="1" x14ac:dyDescent="0.25">
      <c r="A113" s="75" t="s">
        <v>708</v>
      </c>
      <c r="B113" s="166" t="s">
        <v>68</v>
      </c>
      <c r="C113" s="166"/>
      <c r="D113" s="166"/>
      <c r="E113" s="166"/>
      <c r="F113" s="166"/>
      <c r="G113" s="166"/>
      <c r="H113" s="166"/>
      <c r="I113" s="4"/>
      <c r="J113" s="123">
        <f t="shared" si="12"/>
        <v>157.68672960000001</v>
      </c>
      <c r="K113" s="32">
        <v>20</v>
      </c>
      <c r="L113" s="10">
        <v>2.69</v>
      </c>
      <c r="M113" s="10">
        <f t="shared" si="13"/>
        <v>53.8</v>
      </c>
      <c r="N113" s="10">
        <f t="shared" si="14"/>
        <v>21.627600000000001</v>
      </c>
      <c r="O113" s="10">
        <f t="shared" si="15"/>
        <v>75.427599999999998</v>
      </c>
      <c r="P113" s="10">
        <f>O113*58%</f>
        <v>43.748007999999999</v>
      </c>
      <c r="Q113" s="27">
        <v>12.23</v>
      </c>
      <c r="R113" s="10">
        <f t="shared" si="17"/>
        <v>131.405608</v>
      </c>
      <c r="S113" s="10">
        <f t="shared" si="18"/>
        <v>26.281121600000002</v>
      </c>
      <c r="T113" s="10">
        <f t="shared" si="19"/>
        <v>157.68672960000001</v>
      </c>
      <c r="U113" s="4">
        <v>129</v>
      </c>
    </row>
    <row r="114" spans="1:21" s="53" customFormat="1" ht="15.75" customHeight="1" outlineLevel="1" x14ac:dyDescent="0.3">
      <c r="A114" s="148" t="s">
        <v>69</v>
      </c>
      <c r="B114" s="165" t="s">
        <v>604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54"/>
    </row>
    <row r="115" spans="1:21" outlineLevel="1" x14ac:dyDescent="0.25">
      <c r="A115" s="75" t="s">
        <v>70</v>
      </c>
      <c r="B115" s="166" t="s">
        <v>48</v>
      </c>
      <c r="C115" s="166"/>
      <c r="D115" s="166"/>
      <c r="E115" s="166"/>
      <c r="F115" s="166"/>
      <c r="G115" s="166"/>
      <c r="H115" s="166"/>
      <c r="I115" s="4"/>
      <c r="J115" s="123">
        <f>T115</f>
        <v>200.26741200000001</v>
      </c>
      <c r="K115" s="32">
        <v>25</v>
      </c>
      <c r="L115" s="10">
        <v>2.69</v>
      </c>
      <c r="M115" s="10">
        <f>L115*K115</f>
        <v>67.25</v>
      </c>
      <c r="N115" s="10">
        <f>M115*40.2%</f>
        <v>27.034500000000001</v>
      </c>
      <c r="O115" s="10">
        <f>N115+M115</f>
        <v>94.284500000000008</v>
      </c>
      <c r="P115" s="10">
        <f>O115*58%</f>
        <v>54.685009999999998</v>
      </c>
      <c r="Q115" s="27">
        <v>17.920000000000002</v>
      </c>
      <c r="R115" s="10">
        <f>Q115+P115+O115</f>
        <v>166.88951</v>
      </c>
      <c r="S115" s="10">
        <f>R115*20%</f>
        <v>33.377901999999999</v>
      </c>
      <c r="T115" s="10">
        <f>S115+R115</f>
        <v>200.26741200000001</v>
      </c>
      <c r="U115" s="4">
        <v>164</v>
      </c>
    </row>
    <row r="116" spans="1:21" outlineLevel="1" x14ac:dyDescent="0.25">
      <c r="A116" s="75" t="s">
        <v>71</v>
      </c>
      <c r="B116" s="166" t="s">
        <v>61</v>
      </c>
      <c r="C116" s="166"/>
      <c r="D116" s="166"/>
      <c r="E116" s="166"/>
      <c r="F116" s="166"/>
      <c r="G116" s="166"/>
      <c r="H116" s="166"/>
      <c r="I116" s="4"/>
      <c r="J116" s="123">
        <f t="shared" ref="J116:J119" si="27">T116</f>
        <v>198.03541200000001</v>
      </c>
      <c r="K116" s="32">
        <v>25</v>
      </c>
      <c r="L116" s="10">
        <v>2.69</v>
      </c>
      <c r="M116" s="10">
        <f>L116*K116</f>
        <v>67.25</v>
      </c>
      <c r="N116" s="10">
        <f>M116*40.2%</f>
        <v>27.034500000000001</v>
      </c>
      <c r="O116" s="10">
        <f>N116+M116</f>
        <v>94.284500000000008</v>
      </c>
      <c r="P116" s="10">
        <f t="shared" ref="P116:P119" si="28">O116*58%</f>
        <v>54.685009999999998</v>
      </c>
      <c r="Q116" s="27">
        <v>16.059999999999999</v>
      </c>
      <c r="R116" s="10">
        <f>Q116+P116+O116</f>
        <v>165.02951000000002</v>
      </c>
      <c r="S116" s="10">
        <f>R116*20%</f>
        <v>33.005902000000006</v>
      </c>
      <c r="T116" s="10">
        <f>S116+R116</f>
        <v>198.03541200000001</v>
      </c>
      <c r="U116" s="4">
        <v>177</v>
      </c>
    </row>
    <row r="117" spans="1:21" outlineLevel="1" x14ac:dyDescent="0.25">
      <c r="A117" s="75" t="s">
        <v>72</v>
      </c>
      <c r="B117" s="166" t="s">
        <v>73</v>
      </c>
      <c r="C117" s="166"/>
      <c r="D117" s="166"/>
      <c r="E117" s="166"/>
      <c r="F117" s="166"/>
      <c r="G117" s="166"/>
      <c r="H117" s="166"/>
      <c r="I117" s="4"/>
      <c r="J117" s="123">
        <f t="shared" si="27"/>
        <v>191.50741200000002</v>
      </c>
      <c r="K117" s="32">
        <v>25</v>
      </c>
      <c r="L117" s="10">
        <v>2.69</v>
      </c>
      <c r="M117" s="10">
        <f>L117*K117</f>
        <v>67.25</v>
      </c>
      <c r="N117" s="10">
        <f>M117*40.2%</f>
        <v>27.034500000000001</v>
      </c>
      <c r="O117" s="10">
        <f>N117+M117</f>
        <v>94.284500000000008</v>
      </c>
      <c r="P117" s="10">
        <f t="shared" si="28"/>
        <v>54.685009999999998</v>
      </c>
      <c r="Q117" s="27">
        <v>10.62</v>
      </c>
      <c r="R117" s="10">
        <f>Q117+P117+O117</f>
        <v>159.58951000000002</v>
      </c>
      <c r="S117" s="10">
        <f>R117*20%</f>
        <v>31.917902000000005</v>
      </c>
      <c r="T117" s="10">
        <f>S117+R117</f>
        <v>191.50741200000002</v>
      </c>
      <c r="U117" s="4">
        <v>144</v>
      </c>
    </row>
    <row r="118" spans="1:21" outlineLevel="1" x14ac:dyDescent="0.25">
      <c r="A118" s="75" t="s">
        <v>74</v>
      </c>
      <c r="B118" s="166" t="s">
        <v>75</v>
      </c>
      <c r="C118" s="166"/>
      <c r="D118" s="166"/>
      <c r="E118" s="166"/>
      <c r="F118" s="166"/>
      <c r="G118" s="166"/>
      <c r="H118" s="166"/>
      <c r="I118" s="4"/>
      <c r="J118" s="123">
        <f t="shared" si="27"/>
        <v>191.50741200000002</v>
      </c>
      <c r="K118" s="32">
        <v>25</v>
      </c>
      <c r="L118" s="10">
        <v>2.69</v>
      </c>
      <c r="M118" s="10">
        <f>L118*K118</f>
        <v>67.25</v>
      </c>
      <c r="N118" s="10">
        <f>M118*40.2%</f>
        <v>27.034500000000001</v>
      </c>
      <c r="O118" s="10">
        <f>N118+M118</f>
        <v>94.284500000000008</v>
      </c>
      <c r="P118" s="10">
        <f t="shared" si="28"/>
        <v>54.685009999999998</v>
      </c>
      <c r="Q118" s="27">
        <v>10.62</v>
      </c>
      <c r="R118" s="10">
        <f>Q118+P118+O118</f>
        <v>159.58951000000002</v>
      </c>
      <c r="S118" s="10">
        <f>R118*20%</f>
        <v>31.917902000000005</v>
      </c>
      <c r="T118" s="10">
        <f>S118+R118</f>
        <v>191.50741200000002</v>
      </c>
      <c r="U118" s="4">
        <v>144</v>
      </c>
    </row>
    <row r="119" spans="1:21" ht="33" customHeight="1" outlineLevel="1" x14ac:dyDescent="0.25">
      <c r="A119" s="75" t="s">
        <v>76</v>
      </c>
      <c r="B119" s="166" t="s">
        <v>77</v>
      </c>
      <c r="C119" s="166"/>
      <c r="D119" s="166"/>
      <c r="E119" s="166"/>
      <c r="F119" s="166"/>
      <c r="G119" s="166"/>
      <c r="H119" s="166"/>
      <c r="I119" s="4"/>
      <c r="J119" s="123">
        <f t="shared" si="27"/>
        <v>221.891412</v>
      </c>
      <c r="K119" s="32">
        <v>25</v>
      </c>
      <c r="L119" s="10">
        <v>2.69</v>
      </c>
      <c r="M119" s="10">
        <f>L119*K119</f>
        <v>67.25</v>
      </c>
      <c r="N119" s="10">
        <f>M119*40.2%</f>
        <v>27.034500000000001</v>
      </c>
      <c r="O119" s="10">
        <f>N119+M119</f>
        <v>94.284500000000008</v>
      </c>
      <c r="P119" s="10">
        <f t="shared" si="28"/>
        <v>54.685009999999998</v>
      </c>
      <c r="Q119" s="27">
        <v>35.94</v>
      </c>
      <c r="R119" s="10">
        <f>Q119+P119+O119</f>
        <v>184.90951000000001</v>
      </c>
      <c r="S119" s="10">
        <f>R119*20%</f>
        <v>36.981902000000005</v>
      </c>
      <c r="T119" s="10">
        <f>S119+R119</f>
        <v>221.891412</v>
      </c>
      <c r="U119" s="4">
        <v>162</v>
      </c>
    </row>
    <row r="120" spans="1:21" s="53" customFormat="1" ht="15.75" customHeight="1" outlineLevel="1" x14ac:dyDescent="0.3">
      <c r="A120" s="148" t="s">
        <v>78</v>
      </c>
      <c r="B120" s="165" t="s">
        <v>603</v>
      </c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54"/>
    </row>
    <row r="121" spans="1:21" outlineLevel="1" x14ac:dyDescent="0.25">
      <c r="A121" s="75" t="s">
        <v>79</v>
      </c>
      <c r="B121" s="166" t="s">
        <v>80</v>
      </c>
      <c r="C121" s="166"/>
      <c r="D121" s="166"/>
      <c r="E121" s="166"/>
      <c r="F121" s="166"/>
      <c r="G121" s="166"/>
      <c r="H121" s="166"/>
      <c r="I121" s="4"/>
      <c r="J121" s="123">
        <f>T121</f>
        <v>150.0067296</v>
      </c>
      <c r="K121" s="32">
        <v>20</v>
      </c>
      <c r="L121" s="10">
        <v>2.69</v>
      </c>
      <c r="M121" s="10">
        <f t="shared" ref="M121:M130" si="29">L121*K121</f>
        <v>53.8</v>
      </c>
      <c r="N121" s="10">
        <f t="shared" ref="N121:N130" si="30">M121*40.2%</f>
        <v>21.627600000000001</v>
      </c>
      <c r="O121" s="10">
        <f t="shared" ref="O121:O130" si="31">N121+M121</f>
        <v>75.427599999999998</v>
      </c>
      <c r="P121" s="10">
        <f>O121*58%</f>
        <v>43.748007999999999</v>
      </c>
      <c r="Q121" s="27">
        <v>5.83</v>
      </c>
      <c r="R121" s="10">
        <f t="shared" ref="R121:R130" si="32">Q121+P121+O121</f>
        <v>125.005608</v>
      </c>
      <c r="S121" s="10">
        <f t="shared" ref="S121:S130" si="33">R121*20%</f>
        <v>25.001121600000001</v>
      </c>
      <c r="T121" s="10">
        <f t="shared" ref="T121:T130" si="34">S121+R121</f>
        <v>150.0067296</v>
      </c>
      <c r="U121" s="4">
        <v>220</v>
      </c>
    </row>
    <row r="122" spans="1:21" s="44" customFormat="1" outlineLevel="1" x14ac:dyDescent="0.25">
      <c r="A122" s="75" t="s">
        <v>834</v>
      </c>
      <c r="B122" s="169" t="s">
        <v>81</v>
      </c>
      <c r="C122" s="169"/>
      <c r="D122" s="169"/>
      <c r="E122" s="169"/>
      <c r="F122" s="169"/>
      <c r="G122" s="169"/>
      <c r="H122" s="39"/>
      <c r="I122" s="40"/>
      <c r="J122" s="127">
        <f t="shared" ref="J122:J130" si="35">T122</f>
        <v>239.32009440000002</v>
      </c>
      <c r="K122" s="41">
        <v>30</v>
      </c>
      <c r="L122" s="42">
        <v>2.69</v>
      </c>
      <c r="M122" s="42">
        <f t="shared" si="29"/>
        <v>80.7</v>
      </c>
      <c r="N122" s="42">
        <f t="shared" si="30"/>
        <v>32.441400000000002</v>
      </c>
      <c r="O122" s="42">
        <f t="shared" si="31"/>
        <v>113.1414</v>
      </c>
      <c r="P122" s="42">
        <f t="shared" ref="P122:P129" si="36">O122*58%</f>
        <v>65.622011999999998</v>
      </c>
      <c r="Q122" s="43">
        <v>20.67</v>
      </c>
      <c r="R122" s="42">
        <f t="shared" si="32"/>
        <v>199.433412</v>
      </c>
      <c r="S122" s="42">
        <f t="shared" si="33"/>
        <v>39.886682400000005</v>
      </c>
      <c r="T122" s="42">
        <f t="shared" si="34"/>
        <v>239.32009440000002</v>
      </c>
      <c r="U122" s="40">
        <v>192</v>
      </c>
    </row>
    <row r="123" spans="1:21" ht="30" customHeight="1" outlineLevel="1" x14ac:dyDescent="0.25">
      <c r="A123" s="75" t="s">
        <v>82</v>
      </c>
      <c r="B123" s="166" t="s">
        <v>802</v>
      </c>
      <c r="C123" s="166"/>
      <c r="D123" s="166"/>
      <c r="E123" s="166"/>
      <c r="F123" s="166"/>
      <c r="G123" s="166"/>
      <c r="H123" s="166"/>
      <c r="I123" s="4"/>
      <c r="J123" s="123">
        <f t="shared" si="35"/>
        <v>444.40945920000001</v>
      </c>
      <c r="K123" s="32">
        <v>40</v>
      </c>
      <c r="L123" s="10">
        <v>2.69</v>
      </c>
      <c r="M123" s="10">
        <f t="shared" si="29"/>
        <v>107.6</v>
      </c>
      <c r="N123" s="10">
        <f t="shared" si="30"/>
        <v>43.255200000000002</v>
      </c>
      <c r="O123" s="10">
        <f t="shared" si="31"/>
        <v>150.8552</v>
      </c>
      <c r="P123" s="10">
        <f t="shared" si="36"/>
        <v>87.496015999999997</v>
      </c>
      <c r="Q123" s="27">
        <v>131.99</v>
      </c>
      <c r="R123" s="10">
        <f t="shared" si="32"/>
        <v>370.34121600000003</v>
      </c>
      <c r="S123" s="10">
        <f t="shared" si="33"/>
        <v>74.068243200000012</v>
      </c>
      <c r="T123" s="10">
        <f t="shared" si="34"/>
        <v>444.40945920000001</v>
      </c>
      <c r="U123" s="4">
        <v>454</v>
      </c>
    </row>
    <row r="124" spans="1:21" ht="16.5" customHeight="1" outlineLevel="1" x14ac:dyDescent="0.25">
      <c r="A124" s="75" t="s">
        <v>835</v>
      </c>
      <c r="B124" s="166" t="s">
        <v>803</v>
      </c>
      <c r="C124" s="166"/>
      <c r="D124" s="166"/>
      <c r="E124" s="166"/>
      <c r="F124" s="166"/>
      <c r="G124" s="166"/>
      <c r="H124" s="166"/>
      <c r="I124" s="4"/>
      <c r="J124" s="123">
        <f t="shared" ref="J124" si="37">T124</f>
        <v>254.6200944</v>
      </c>
      <c r="K124" s="32">
        <v>30</v>
      </c>
      <c r="L124" s="10">
        <v>2.69</v>
      </c>
      <c r="M124" s="10">
        <f t="shared" ref="M124" si="38">L124*K124</f>
        <v>80.7</v>
      </c>
      <c r="N124" s="10">
        <f t="shared" ref="N124" si="39">M124*40.2%</f>
        <v>32.441400000000002</v>
      </c>
      <c r="O124" s="10">
        <f t="shared" ref="O124" si="40">N124+M124</f>
        <v>113.1414</v>
      </c>
      <c r="P124" s="10">
        <f t="shared" si="36"/>
        <v>65.622011999999998</v>
      </c>
      <c r="Q124" s="27">
        <v>33.42</v>
      </c>
      <c r="R124" s="10">
        <f t="shared" ref="R124" si="41">Q124+P124+O124</f>
        <v>212.183412</v>
      </c>
      <c r="S124" s="10">
        <f t="shared" ref="S124" si="42">R124*20%</f>
        <v>42.436682400000002</v>
      </c>
      <c r="T124" s="10">
        <f t="shared" ref="T124" si="43">S124+R124</f>
        <v>254.6200944</v>
      </c>
      <c r="U124" s="4"/>
    </row>
    <row r="125" spans="1:21" ht="15.75" customHeight="1" outlineLevel="1" x14ac:dyDescent="0.25">
      <c r="A125" s="75" t="s">
        <v>84</v>
      </c>
      <c r="B125" s="166" t="s">
        <v>804</v>
      </c>
      <c r="C125" s="166"/>
      <c r="D125" s="166"/>
      <c r="E125" s="166"/>
      <c r="F125" s="166"/>
      <c r="G125" s="166"/>
      <c r="H125" s="45"/>
      <c r="I125" s="4"/>
      <c r="J125" s="123">
        <f t="shared" si="35"/>
        <v>444.40945920000001</v>
      </c>
      <c r="K125" s="32">
        <v>40</v>
      </c>
      <c r="L125" s="10">
        <v>2.69</v>
      </c>
      <c r="M125" s="10">
        <f t="shared" si="29"/>
        <v>107.6</v>
      </c>
      <c r="N125" s="10">
        <f t="shared" si="30"/>
        <v>43.255200000000002</v>
      </c>
      <c r="O125" s="10">
        <f t="shared" si="31"/>
        <v>150.8552</v>
      </c>
      <c r="P125" s="10">
        <f t="shared" si="36"/>
        <v>87.496015999999997</v>
      </c>
      <c r="Q125" s="27">
        <v>131.99</v>
      </c>
      <c r="R125" s="10">
        <f t="shared" si="32"/>
        <v>370.34121600000003</v>
      </c>
      <c r="S125" s="10">
        <f t="shared" si="33"/>
        <v>74.068243200000012</v>
      </c>
      <c r="T125" s="10">
        <f t="shared" si="34"/>
        <v>444.40945920000001</v>
      </c>
      <c r="U125" s="4"/>
    </row>
    <row r="126" spans="1:21" ht="18" customHeight="1" outlineLevel="1" x14ac:dyDescent="0.25">
      <c r="A126" s="75" t="s">
        <v>85</v>
      </c>
      <c r="B126" s="166" t="s">
        <v>805</v>
      </c>
      <c r="C126" s="166"/>
      <c r="D126" s="166"/>
      <c r="E126" s="166"/>
      <c r="F126" s="166"/>
      <c r="G126" s="166"/>
      <c r="H126" s="45"/>
      <c r="I126" s="4"/>
      <c r="J126" s="123">
        <f t="shared" si="35"/>
        <v>254.6200944</v>
      </c>
      <c r="K126" s="32">
        <v>30</v>
      </c>
      <c r="L126" s="10">
        <v>2.69</v>
      </c>
      <c r="M126" s="10">
        <f t="shared" ref="M126" si="44">L126*K126</f>
        <v>80.7</v>
      </c>
      <c r="N126" s="10">
        <f t="shared" ref="N126" si="45">M126*40.2%</f>
        <v>32.441400000000002</v>
      </c>
      <c r="O126" s="10">
        <f t="shared" ref="O126" si="46">N126+M126</f>
        <v>113.1414</v>
      </c>
      <c r="P126" s="10">
        <f t="shared" si="36"/>
        <v>65.622011999999998</v>
      </c>
      <c r="Q126" s="27">
        <v>33.42</v>
      </c>
      <c r="R126" s="10">
        <f t="shared" ref="R126" si="47">Q126+P126+O126</f>
        <v>212.183412</v>
      </c>
      <c r="S126" s="10">
        <f t="shared" ref="S126" si="48">R126*20%</f>
        <v>42.436682400000002</v>
      </c>
      <c r="T126" s="10">
        <f t="shared" ref="T126" si="49">S126+R126</f>
        <v>254.6200944</v>
      </c>
      <c r="U126" s="4"/>
    </row>
    <row r="127" spans="1:21" outlineLevel="1" x14ac:dyDescent="0.25">
      <c r="A127" s="75" t="s">
        <v>171</v>
      </c>
      <c r="B127" s="166" t="s">
        <v>83</v>
      </c>
      <c r="C127" s="166"/>
      <c r="D127" s="166"/>
      <c r="E127" s="166"/>
      <c r="F127" s="166"/>
      <c r="G127" s="166"/>
      <c r="H127" s="166"/>
      <c r="I127" s="4"/>
      <c r="J127" s="123">
        <f t="shared" si="35"/>
        <v>296.58409440000003</v>
      </c>
      <c r="K127" s="32">
        <v>30</v>
      </c>
      <c r="L127" s="10">
        <v>2.69</v>
      </c>
      <c r="M127" s="10">
        <f t="shared" si="29"/>
        <v>80.7</v>
      </c>
      <c r="N127" s="10">
        <f t="shared" si="30"/>
        <v>32.441400000000002</v>
      </c>
      <c r="O127" s="10">
        <f t="shared" si="31"/>
        <v>113.1414</v>
      </c>
      <c r="P127" s="10">
        <f t="shared" si="36"/>
        <v>65.622011999999998</v>
      </c>
      <c r="Q127" s="27">
        <v>68.39</v>
      </c>
      <c r="R127" s="10">
        <f t="shared" si="32"/>
        <v>247.153412</v>
      </c>
      <c r="S127" s="10">
        <f t="shared" si="33"/>
        <v>49.430682400000002</v>
      </c>
      <c r="T127" s="10">
        <f t="shared" si="34"/>
        <v>296.58409440000003</v>
      </c>
      <c r="U127" s="4">
        <v>319</v>
      </c>
    </row>
    <row r="128" spans="1:21" outlineLevel="1" x14ac:dyDescent="0.25">
      <c r="A128" s="75" t="s">
        <v>173</v>
      </c>
      <c r="B128" s="166" t="s">
        <v>550</v>
      </c>
      <c r="C128" s="166"/>
      <c r="D128" s="166"/>
      <c r="E128" s="166"/>
      <c r="F128" s="166"/>
      <c r="G128" s="166"/>
      <c r="H128" s="166"/>
      <c r="I128" s="4"/>
      <c r="J128" s="123">
        <f t="shared" si="35"/>
        <v>259.15609440000003</v>
      </c>
      <c r="K128" s="32">
        <v>30</v>
      </c>
      <c r="L128" s="10">
        <v>2.69</v>
      </c>
      <c r="M128" s="10">
        <f t="shared" si="29"/>
        <v>80.7</v>
      </c>
      <c r="N128" s="10">
        <f t="shared" si="30"/>
        <v>32.441400000000002</v>
      </c>
      <c r="O128" s="10">
        <f t="shared" si="31"/>
        <v>113.1414</v>
      </c>
      <c r="P128" s="10">
        <f t="shared" si="36"/>
        <v>65.622011999999998</v>
      </c>
      <c r="Q128" s="27">
        <v>37.200000000000003</v>
      </c>
      <c r="R128" s="10">
        <f t="shared" si="32"/>
        <v>215.96341200000001</v>
      </c>
      <c r="S128" s="10">
        <f t="shared" si="33"/>
        <v>43.192682400000002</v>
      </c>
      <c r="T128" s="10">
        <f t="shared" si="34"/>
        <v>259.15609440000003</v>
      </c>
      <c r="U128" s="4">
        <v>205</v>
      </c>
    </row>
    <row r="129" spans="1:21" ht="29.25" customHeight="1" outlineLevel="1" x14ac:dyDescent="0.25">
      <c r="A129" s="75" t="s">
        <v>836</v>
      </c>
      <c r="B129" s="166" t="s">
        <v>587</v>
      </c>
      <c r="C129" s="166"/>
      <c r="D129" s="166"/>
      <c r="E129" s="166"/>
      <c r="F129" s="166"/>
      <c r="G129" s="166"/>
      <c r="H129" s="45"/>
      <c r="I129" s="4"/>
      <c r="J129" s="123">
        <f t="shared" si="35"/>
        <v>475.98818880000005</v>
      </c>
      <c r="K129" s="32">
        <v>60</v>
      </c>
      <c r="L129" s="10">
        <v>2.69</v>
      </c>
      <c r="M129" s="10">
        <f t="shared" si="29"/>
        <v>161.4</v>
      </c>
      <c r="N129" s="10">
        <f t="shared" si="30"/>
        <v>64.882800000000003</v>
      </c>
      <c r="O129" s="10">
        <f t="shared" si="31"/>
        <v>226.28280000000001</v>
      </c>
      <c r="P129" s="10">
        <f t="shared" si="36"/>
        <v>131.244024</v>
      </c>
      <c r="Q129" s="27">
        <v>39.130000000000003</v>
      </c>
      <c r="R129" s="10">
        <f t="shared" si="32"/>
        <v>396.65682400000003</v>
      </c>
      <c r="S129" s="10">
        <f t="shared" si="33"/>
        <v>79.331364800000017</v>
      </c>
      <c r="T129" s="10">
        <f t="shared" si="34"/>
        <v>475.98818880000005</v>
      </c>
      <c r="U129" s="4"/>
    </row>
    <row r="130" spans="1:21" outlineLevel="1" x14ac:dyDescent="0.25">
      <c r="A130" s="75" t="s">
        <v>452</v>
      </c>
      <c r="B130" s="166" t="s">
        <v>172</v>
      </c>
      <c r="C130" s="166"/>
      <c r="D130" s="166"/>
      <c r="E130" s="166"/>
      <c r="F130" s="166"/>
      <c r="G130" s="166"/>
      <c r="H130" s="166"/>
      <c r="I130" s="4"/>
      <c r="J130" s="123">
        <f t="shared" si="35"/>
        <v>408.27482399999997</v>
      </c>
      <c r="K130" s="32">
        <v>50</v>
      </c>
      <c r="L130" s="10">
        <v>2.69</v>
      </c>
      <c r="M130" s="10">
        <f t="shared" si="29"/>
        <v>134.5</v>
      </c>
      <c r="N130" s="10">
        <f t="shared" si="30"/>
        <v>54.069000000000003</v>
      </c>
      <c r="O130" s="10">
        <f t="shared" si="31"/>
        <v>188.56900000000002</v>
      </c>
      <c r="P130" s="10">
        <f>O130*58%</f>
        <v>109.37002</v>
      </c>
      <c r="Q130" s="27">
        <v>42.29</v>
      </c>
      <c r="R130" s="10">
        <f t="shared" si="32"/>
        <v>340.22901999999999</v>
      </c>
      <c r="S130" s="10">
        <f t="shared" si="33"/>
        <v>68.045804000000004</v>
      </c>
      <c r="T130" s="10">
        <f t="shared" si="34"/>
        <v>408.27482399999997</v>
      </c>
      <c r="U130" s="4"/>
    </row>
    <row r="131" spans="1:21" s="16" customFormat="1" ht="15.75" customHeight="1" outlineLevel="1" x14ac:dyDescent="0.3">
      <c r="A131" s="94" t="s">
        <v>86</v>
      </c>
      <c r="B131" s="165" t="s">
        <v>87</v>
      </c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5"/>
    </row>
    <row r="132" spans="1:21" s="60" customFormat="1" ht="66" customHeight="1" outlineLevel="1" x14ac:dyDescent="0.35">
      <c r="A132" s="149" t="s">
        <v>88</v>
      </c>
      <c r="B132" s="167" t="s">
        <v>446</v>
      </c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98"/>
    </row>
    <row r="133" spans="1:21" outlineLevel="1" x14ac:dyDescent="0.25">
      <c r="A133" s="75" t="s">
        <v>89</v>
      </c>
      <c r="B133" s="166" t="s">
        <v>91</v>
      </c>
      <c r="C133" s="166"/>
      <c r="D133" s="166"/>
      <c r="E133" s="166"/>
      <c r="F133" s="166"/>
      <c r="G133" s="166"/>
      <c r="H133" s="166"/>
      <c r="I133" s="4"/>
      <c r="J133" s="123">
        <f t="shared" ref="J133:J139" si="50">T133</f>
        <v>118.56204719999999</v>
      </c>
      <c r="K133" s="32">
        <v>15</v>
      </c>
      <c r="L133" s="10">
        <v>2.69</v>
      </c>
      <c r="M133" s="10">
        <f t="shared" ref="M133:M139" si="51">L133*K133</f>
        <v>40.35</v>
      </c>
      <c r="N133" s="10">
        <f t="shared" ref="N133:N139" si="52">M133*40.2%</f>
        <v>16.220700000000001</v>
      </c>
      <c r="O133" s="10">
        <f t="shared" ref="O133:O139" si="53">N133+M133</f>
        <v>56.570700000000002</v>
      </c>
      <c r="P133" s="10">
        <f t="shared" ref="P133:P139" si="54">O133*58%</f>
        <v>32.811005999999999</v>
      </c>
      <c r="Q133" s="27">
        <v>9.42</v>
      </c>
      <c r="R133" s="10">
        <f t="shared" ref="R133:R139" si="55">Q133+P133+O133</f>
        <v>98.801705999999996</v>
      </c>
      <c r="S133" s="10">
        <f t="shared" ref="S133:S139" si="56">R133*20%</f>
        <v>19.760341199999999</v>
      </c>
      <c r="T133" s="10">
        <f t="shared" ref="T133:T139" si="57">S133+R133</f>
        <v>118.56204719999999</v>
      </c>
      <c r="U133" s="4">
        <v>121</v>
      </c>
    </row>
    <row r="134" spans="1:21" ht="30.75" customHeight="1" outlineLevel="1" x14ac:dyDescent="0.25">
      <c r="A134" s="150" t="s">
        <v>90</v>
      </c>
      <c r="B134" s="166" t="s">
        <v>93</v>
      </c>
      <c r="C134" s="166"/>
      <c r="D134" s="166"/>
      <c r="E134" s="166"/>
      <c r="F134" s="166"/>
      <c r="G134" s="166"/>
      <c r="H134" s="166"/>
      <c r="I134" s="4"/>
      <c r="J134" s="123">
        <f t="shared" si="50"/>
        <v>296.51209440000002</v>
      </c>
      <c r="K134" s="32">
        <v>30</v>
      </c>
      <c r="L134" s="10">
        <v>2.69</v>
      </c>
      <c r="M134" s="10">
        <f t="shared" si="51"/>
        <v>80.7</v>
      </c>
      <c r="N134" s="10">
        <f t="shared" si="52"/>
        <v>32.441400000000002</v>
      </c>
      <c r="O134" s="10">
        <f t="shared" si="53"/>
        <v>113.1414</v>
      </c>
      <c r="P134" s="10">
        <f t="shared" si="54"/>
        <v>65.622011999999998</v>
      </c>
      <c r="Q134" s="27">
        <v>68.33</v>
      </c>
      <c r="R134" s="10">
        <f t="shared" si="55"/>
        <v>247.093412</v>
      </c>
      <c r="S134" s="10">
        <f t="shared" si="56"/>
        <v>49.418682400000002</v>
      </c>
      <c r="T134" s="10">
        <f t="shared" si="57"/>
        <v>296.51209440000002</v>
      </c>
      <c r="U134" s="4">
        <v>321</v>
      </c>
    </row>
    <row r="135" spans="1:21" outlineLevel="1" x14ac:dyDescent="0.25">
      <c r="A135" s="150" t="s">
        <v>92</v>
      </c>
      <c r="B135" s="166" t="s">
        <v>95</v>
      </c>
      <c r="C135" s="166"/>
      <c r="D135" s="166"/>
      <c r="E135" s="166"/>
      <c r="F135" s="166"/>
      <c r="G135" s="166"/>
      <c r="H135" s="166"/>
      <c r="I135" s="4"/>
      <c r="J135" s="123">
        <f t="shared" si="50"/>
        <v>269.05609440000001</v>
      </c>
      <c r="K135" s="32">
        <v>30</v>
      </c>
      <c r="L135" s="10">
        <v>2.69</v>
      </c>
      <c r="M135" s="10">
        <f t="shared" si="51"/>
        <v>80.7</v>
      </c>
      <c r="N135" s="10">
        <f t="shared" si="52"/>
        <v>32.441400000000002</v>
      </c>
      <c r="O135" s="10">
        <f t="shared" si="53"/>
        <v>113.1414</v>
      </c>
      <c r="P135" s="10">
        <f t="shared" si="54"/>
        <v>65.622011999999998</v>
      </c>
      <c r="Q135" s="27">
        <v>45.45</v>
      </c>
      <c r="R135" s="10">
        <f t="shared" si="55"/>
        <v>224.21341200000001</v>
      </c>
      <c r="S135" s="10">
        <f t="shared" si="56"/>
        <v>44.842682400000001</v>
      </c>
      <c r="T135" s="10">
        <f t="shared" si="57"/>
        <v>269.05609440000001</v>
      </c>
      <c r="U135" s="4">
        <v>338</v>
      </c>
    </row>
    <row r="136" spans="1:21" outlineLevel="1" x14ac:dyDescent="0.25">
      <c r="A136" s="150" t="s">
        <v>94</v>
      </c>
      <c r="B136" s="166" t="s">
        <v>97</v>
      </c>
      <c r="C136" s="166"/>
      <c r="D136" s="166"/>
      <c r="E136" s="166"/>
      <c r="F136" s="166"/>
      <c r="G136" s="166"/>
      <c r="H136" s="166"/>
      <c r="I136" s="4"/>
      <c r="J136" s="123">
        <f t="shared" si="50"/>
        <v>192.49141200000003</v>
      </c>
      <c r="K136" s="32">
        <v>25</v>
      </c>
      <c r="L136" s="10">
        <v>2.69</v>
      </c>
      <c r="M136" s="10">
        <f t="shared" si="51"/>
        <v>67.25</v>
      </c>
      <c r="N136" s="10">
        <f t="shared" si="52"/>
        <v>27.034500000000001</v>
      </c>
      <c r="O136" s="10">
        <f t="shared" si="53"/>
        <v>94.284500000000008</v>
      </c>
      <c r="P136" s="10">
        <f t="shared" si="54"/>
        <v>54.685009999999998</v>
      </c>
      <c r="Q136" s="27">
        <v>11.44</v>
      </c>
      <c r="R136" s="10">
        <f t="shared" si="55"/>
        <v>160.40951000000001</v>
      </c>
      <c r="S136" s="10">
        <f t="shared" si="56"/>
        <v>32.081902000000007</v>
      </c>
      <c r="T136" s="10">
        <f t="shared" si="57"/>
        <v>192.49141200000003</v>
      </c>
      <c r="U136" s="4">
        <v>178</v>
      </c>
    </row>
    <row r="137" spans="1:21" s="59" customFormat="1" outlineLevel="1" x14ac:dyDescent="0.25">
      <c r="A137" s="150" t="s">
        <v>96</v>
      </c>
      <c r="B137" s="175" t="s">
        <v>172</v>
      </c>
      <c r="C137" s="175"/>
      <c r="D137" s="175"/>
      <c r="E137" s="175"/>
      <c r="F137" s="175"/>
      <c r="G137" s="175"/>
      <c r="H137" s="175"/>
      <c r="I137" s="77"/>
      <c r="J137" s="123">
        <f t="shared" si="50"/>
        <v>479.78018880000002</v>
      </c>
      <c r="K137" s="78">
        <v>60</v>
      </c>
      <c r="L137" s="78">
        <v>2.69</v>
      </c>
      <c r="M137" s="78">
        <f t="shared" si="51"/>
        <v>161.4</v>
      </c>
      <c r="N137" s="78">
        <f t="shared" si="52"/>
        <v>64.882800000000003</v>
      </c>
      <c r="O137" s="78">
        <f t="shared" si="53"/>
        <v>226.28280000000001</v>
      </c>
      <c r="P137" s="78">
        <f t="shared" si="54"/>
        <v>131.244024</v>
      </c>
      <c r="Q137" s="78">
        <v>42.29</v>
      </c>
      <c r="R137" s="78">
        <f t="shared" si="55"/>
        <v>399.816824</v>
      </c>
      <c r="S137" s="78">
        <f t="shared" si="56"/>
        <v>79.963364800000008</v>
      </c>
      <c r="T137" s="78">
        <f t="shared" si="57"/>
        <v>479.78018880000002</v>
      </c>
      <c r="U137" s="77">
        <v>528</v>
      </c>
    </row>
    <row r="138" spans="1:21" ht="32.25" customHeight="1" outlineLevel="1" x14ac:dyDescent="0.25">
      <c r="A138" s="150" t="s">
        <v>98</v>
      </c>
      <c r="B138" s="166" t="s">
        <v>585</v>
      </c>
      <c r="C138" s="166"/>
      <c r="D138" s="166"/>
      <c r="E138" s="166"/>
      <c r="F138" s="166"/>
      <c r="G138" s="166"/>
      <c r="H138" s="166"/>
      <c r="I138" s="4"/>
      <c r="J138" s="123">
        <f t="shared" si="50"/>
        <v>371.71609440000003</v>
      </c>
      <c r="K138" s="32">
        <v>30</v>
      </c>
      <c r="L138" s="10">
        <v>2.69</v>
      </c>
      <c r="M138" s="10">
        <f t="shared" si="51"/>
        <v>80.7</v>
      </c>
      <c r="N138" s="10">
        <f t="shared" si="52"/>
        <v>32.441400000000002</v>
      </c>
      <c r="O138" s="10">
        <f t="shared" si="53"/>
        <v>113.1414</v>
      </c>
      <c r="P138" s="10">
        <f t="shared" si="54"/>
        <v>65.622011999999998</v>
      </c>
      <c r="Q138" s="27">
        <v>131</v>
      </c>
      <c r="R138" s="10">
        <f t="shared" si="55"/>
        <v>309.76341200000002</v>
      </c>
      <c r="S138" s="10">
        <f t="shared" si="56"/>
        <v>61.952682400000008</v>
      </c>
      <c r="T138" s="10">
        <f t="shared" si="57"/>
        <v>371.71609440000003</v>
      </c>
      <c r="U138" s="4">
        <v>507</v>
      </c>
    </row>
    <row r="139" spans="1:21" outlineLevel="1" x14ac:dyDescent="0.25">
      <c r="A139" s="75" t="s">
        <v>99</v>
      </c>
      <c r="B139" s="166" t="s">
        <v>100</v>
      </c>
      <c r="C139" s="166"/>
      <c r="D139" s="166"/>
      <c r="E139" s="166"/>
      <c r="F139" s="166"/>
      <c r="G139" s="166"/>
      <c r="H139" s="166"/>
      <c r="I139" s="4"/>
      <c r="J139" s="123">
        <f t="shared" si="50"/>
        <v>251.80741200000003</v>
      </c>
      <c r="K139" s="32">
        <v>25</v>
      </c>
      <c r="L139" s="10">
        <v>2.69</v>
      </c>
      <c r="M139" s="10">
        <f t="shared" si="51"/>
        <v>67.25</v>
      </c>
      <c r="N139" s="10">
        <f t="shared" si="52"/>
        <v>27.034500000000001</v>
      </c>
      <c r="O139" s="10">
        <f t="shared" si="53"/>
        <v>94.284500000000008</v>
      </c>
      <c r="P139" s="10">
        <f t="shared" si="54"/>
        <v>54.685009999999998</v>
      </c>
      <c r="Q139" s="27">
        <v>60.87</v>
      </c>
      <c r="R139" s="10">
        <f t="shared" si="55"/>
        <v>209.83951000000002</v>
      </c>
      <c r="S139" s="10">
        <f t="shared" si="56"/>
        <v>41.967902000000009</v>
      </c>
      <c r="T139" s="10">
        <f t="shared" si="57"/>
        <v>251.80741200000003</v>
      </c>
      <c r="U139" s="4">
        <v>184</v>
      </c>
    </row>
    <row r="140" spans="1:21" s="60" customFormat="1" ht="40.5" customHeight="1" outlineLevel="1" x14ac:dyDescent="0.35">
      <c r="A140" s="149" t="s">
        <v>101</v>
      </c>
      <c r="B140" s="167" t="s">
        <v>602</v>
      </c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98"/>
    </row>
    <row r="141" spans="1:21" ht="32.25" customHeight="1" outlineLevel="1" x14ac:dyDescent="0.25">
      <c r="A141" s="75" t="s">
        <v>102</v>
      </c>
      <c r="B141" s="166" t="s">
        <v>93</v>
      </c>
      <c r="C141" s="166"/>
      <c r="D141" s="166"/>
      <c r="E141" s="166"/>
      <c r="F141" s="166"/>
      <c r="G141" s="166"/>
      <c r="H141" s="166"/>
      <c r="I141" s="4"/>
      <c r="J141" s="123">
        <f>T141</f>
        <v>296.51209440000002</v>
      </c>
      <c r="K141" s="32">
        <v>30</v>
      </c>
      <c r="L141" s="10">
        <v>2.69</v>
      </c>
      <c r="M141" s="10">
        <f t="shared" ref="M141:M149" si="58">L141*K141</f>
        <v>80.7</v>
      </c>
      <c r="N141" s="10">
        <f t="shared" ref="N141:N149" si="59">M141*40.2%</f>
        <v>32.441400000000002</v>
      </c>
      <c r="O141" s="10">
        <f t="shared" ref="O141:O149" si="60">N141+M141</f>
        <v>113.1414</v>
      </c>
      <c r="P141" s="10">
        <f>O141*58%</f>
        <v>65.622011999999998</v>
      </c>
      <c r="Q141" s="27">
        <v>68.33</v>
      </c>
      <c r="R141" s="10">
        <f t="shared" ref="R141:R149" si="61">Q141+P141+O141</f>
        <v>247.093412</v>
      </c>
      <c r="S141" s="10">
        <f t="shared" ref="S141:S149" si="62">R141*20%</f>
        <v>49.418682400000002</v>
      </c>
      <c r="T141" s="10">
        <f t="shared" ref="T141:T149" si="63">S141+R141</f>
        <v>296.51209440000002</v>
      </c>
      <c r="U141" s="4">
        <v>321</v>
      </c>
    </row>
    <row r="142" spans="1:21" s="59" customFormat="1" outlineLevel="1" x14ac:dyDescent="0.25">
      <c r="A142" s="75" t="s">
        <v>103</v>
      </c>
      <c r="B142" s="175" t="s">
        <v>172</v>
      </c>
      <c r="C142" s="175"/>
      <c r="D142" s="175"/>
      <c r="E142" s="175"/>
      <c r="F142" s="175"/>
      <c r="G142" s="175"/>
      <c r="H142" s="175"/>
      <c r="I142" s="77"/>
      <c r="J142" s="123">
        <f>T142</f>
        <v>479.78018880000002</v>
      </c>
      <c r="K142" s="78">
        <v>60</v>
      </c>
      <c r="L142" s="78">
        <v>2.69</v>
      </c>
      <c r="M142" s="78">
        <f t="shared" si="58"/>
        <v>161.4</v>
      </c>
      <c r="N142" s="78">
        <f t="shared" si="59"/>
        <v>64.882800000000003</v>
      </c>
      <c r="O142" s="78">
        <f t="shared" si="60"/>
        <v>226.28280000000001</v>
      </c>
      <c r="P142" s="78">
        <f t="shared" ref="P142:P149" si="64">O142*58%</f>
        <v>131.244024</v>
      </c>
      <c r="Q142" s="78">
        <v>42.29</v>
      </c>
      <c r="R142" s="78">
        <f t="shared" si="61"/>
        <v>399.816824</v>
      </c>
      <c r="S142" s="78">
        <f t="shared" si="62"/>
        <v>79.963364800000008</v>
      </c>
      <c r="T142" s="78">
        <f t="shared" si="63"/>
        <v>479.78018880000002</v>
      </c>
      <c r="U142" s="77">
        <v>528</v>
      </c>
    </row>
    <row r="143" spans="1:21" ht="16.5" customHeight="1" outlineLevel="1" x14ac:dyDescent="0.25">
      <c r="A143" s="75" t="s">
        <v>104</v>
      </c>
      <c r="B143" s="166" t="s">
        <v>577</v>
      </c>
      <c r="C143" s="166"/>
      <c r="D143" s="166"/>
      <c r="E143" s="166"/>
      <c r="F143" s="166"/>
      <c r="G143" s="166"/>
      <c r="H143" s="166"/>
      <c r="I143" s="4"/>
      <c r="J143" s="123">
        <f t="shared" ref="J143:J149" si="65">T143</f>
        <v>371.71609440000003</v>
      </c>
      <c r="K143" s="32">
        <v>30</v>
      </c>
      <c r="L143" s="10">
        <v>2.69</v>
      </c>
      <c r="M143" s="10">
        <f t="shared" si="58"/>
        <v>80.7</v>
      </c>
      <c r="N143" s="10">
        <f t="shared" si="59"/>
        <v>32.441400000000002</v>
      </c>
      <c r="O143" s="10">
        <f t="shared" si="60"/>
        <v>113.1414</v>
      </c>
      <c r="P143" s="10">
        <f t="shared" si="64"/>
        <v>65.622011999999998</v>
      </c>
      <c r="Q143" s="27">
        <v>131</v>
      </c>
      <c r="R143" s="10">
        <f t="shared" si="61"/>
        <v>309.76341200000002</v>
      </c>
      <c r="S143" s="10">
        <f t="shared" si="62"/>
        <v>61.952682400000008</v>
      </c>
      <c r="T143" s="10">
        <f t="shared" si="63"/>
        <v>371.71609440000003</v>
      </c>
      <c r="U143" s="4">
        <v>507</v>
      </c>
    </row>
    <row r="144" spans="1:21" outlineLevel="1" x14ac:dyDescent="0.25">
      <c r="A144" s="75" t="s">
        <v>105</v>
      </c>
      <c r="B144" s="166" t="s">
        <v>108</v>
      </c>
      <c r="C144" s="166"/>
      <c r="D144" s="166"/>
      <c r="E144" s="166"/>
      <c r="F144" s="166"/>
      <c r="G144" s="166"/>
      <c r="H144" s="166"/>
      <c r="I144" s="4"/>
      <c r="J144" s="123">
        <f t="shared" si="65"/>
        <v>232.85941199999999</v>
      </c>
      <c r="K144" s="32">
        <v>25</v>
      </c>
      <c r="L144" s="10">
        <v>2.69</v>
      </c>
      <c r="M144" s="10">
        <f t="shared" si="58"/>
        <v>67.25</v>
      </c>
      <c r="N144" s="10">
        <f t="shared" si="59"/>
        <v>27.034500000000001</v>
      </c>
      <c r="O144" s="10">
        <f t="shared" si="60"/>
        <v>94.284500000000008</v>
      </c>
      <c r="P144" s="10">
        <f t="shared" si="64"/>
        <v>54.685009999999998</v>
      </c>
      <c r="Q144" s="27">
        <v>45.08</v>
      </c>
      <c r="R144" s="10">
        <f t="shared" si="61"/>
        <v>194.04951</v>
      </c>
      <c r="S144" s="10">
        <f t="shared" si="62"/>
        <v>38.809902000000001</v>
      </c>
      <c r="T144" s="10">
        <f t="shared" si="63"/>
        <v>232.85941199999999</v>
      </c>
      <c r="U144" s="4">
        <v>182</v>
      </c>
    </row>
    <row r="145" spans="1:21" outlineLevel="1" x14ac:dyDescent="0.25">
      <c r="A145" s="75" t="s">
        <v>106</v>
      </c>
      <c r="B145" s="166" t="s">
        <v>100</v>
      </c>
      <c r="C145" s="166"/>
      <c r="D145" s="166"/>
      <c r="E145" s="166"/>
      <c r="F145" s="166"/>
      <c r="G145" s="166"/>
      <c r="H145" s="166"/>
      <c r="I145" s="4"/>
      <c r="J145" s="123">
        <f t="shared" si="65"/>
        <v>251.80741200000003</v>
      </c>
      <c r="K145" s="32">
        <v>25</v>
      </c>
      <c r="L145" s="10">
        <v>2.69</v>
      </c>
      <c r="M145" s="10">
        <f t="shared" si="58"/>
        <v>67.25</v>
      </c>
      <c r="N145" s="10">
        <f t="shared" si="59"/>
        <v>27.034500000000001</v>
      </c>
      <c r="O145" s="10">
        <f t="shared" si="60"/>
        <v>94.284500000000008</v>
      </c>
      <c r="P145" s="10">
        <f t="shared" si="64"/>
        <v>54.685009999999998</v>
      </c>
      <c r="Q145" s="27">
        <v>60.87</v>
      </c>
      <c r="R145" s="10">
        <f t="shared" si="61"/>
        <v>209.83951000000002</v>
      </c>
      <c r="S145" s="10">
        <f t="shared" si="62"/>
        <v>41.967902000000009</v>
      </c>
      <c r="T145" s="10">
        <f t="shared" si="63"/>
        <v>251.80741200000003</v>
      </c>
      <c r="U145" s="4">
        <v>184</v>
      </c>
    </row>
    <row r="146" spans="1:21" ht="16.5" customHeight="1" outlineLevel="1" x14ac:dyDescent="0.25">
      <c r="A146" s="75" t="s">
        <v>107</v>
      </c>
      <c r="B146" s="166" t="s">
        <v>109</v>
      </c>
      <c r="C146" s="166"/>
      <c r="D146" s="166"/>
      <c r="E146" s="166"/>
      <c r="F146" s="166"/>
      <c r="G146" s="166"/>
      <c r="H146" s="166"/>
      <c r="I146" s="4"/>
      <c r="J146" s="123">
        <f t="shared" si="65"/>
        <v>225.0787296</v>
      </c>
      <c r="K146" s="32">
        <v>20</v>
      </c>
      <c r="L146" s="10">
        <v>2.69</v>
      </c>
      <c r="M146" s="10">
        <f t="shared" si="58"/>
        <v>53.8</v>
      </c>
      <c r="N146" s="10">
        <f t="shared" si="59"/>
        <v>21.627600000000001</v>
      </c>
      <c r="O146" s="10">
        <f t="shared" si="60"/>
        <v>75.427599999999998</v>
      </c>
      <c r="P146" s="10">
        <f t="shared" si="64"/>
        <v>43.748007999999999</v>
      </c>
      <c r="Q146" s="27">
        <v>68.39</v>
      </c>
      <c r="R146" s="10">
        <f t="shared" si="61"/>
        <v>187.565608</v>
      </c>
      <c r="S146" s="10">
        <f t="shared" si="62"/>
        <v>37.513121599999998</v>
      </c>
      <c r="T146" s="10">
        <f t="shared" si="63"/>
        <v>225.0787296</v>
      </c>
      <c r="U146" s="4">
        <v>253</v>
      </c>
    </row>
    <row r="147" spans="1:21" outlineLevel="1" x14ac:dyDescent="0.25">
      <c r="A147" s="75" t="s">
        <v>403</v>
      </c>
      <c r="B147" s="166" t="s">
        <v>405</v>
      </c>
      <c r="C147" s="166"/>
      <c r="D147" s="166"/>
      <c r="E147" s="166"/>
      <c r="F147" s="166"/>
      <c r="G147" s="166"/>
      <c r="H147" s="45"/>
      <c r="I147" s="4"/>
      <c r="J147" s="123">
        <f t="shared" si="65"/>
        <v>185.78894920000002</v>
      </c>
      <c r="K147" s="32">
        <v>20</v>
      </c>
      <c r="L147" s="10">
        <v>2.69</v>
      </c>
      <c r="M147" s="10">
        <f t="shared" si="58"/>
        <v>53.8</v>
      </c>
      <c r="N147" s="10">
        <f t="shared" si="59"/>
        <v>21.627600000000001</v>
      </c>
      <c r="O147" s="10">
        <f t="shared" si="60"/>
        <v>75.427599999999998</v>
      </c>
      <c r="P147" s="10">
        <f t="shared" si="64"/>
        <v>43.748007999999999</v>
      </c>
      <c r="Q147" s="27">
        <v>42.38</v>
      </c>
      <c r="R147" s="10">
        <f t="shared" si="61"/>
        <v>161.55560800000001</v>
      </c>
      <c r="S147" s="10">
        <f>R147*15%</f>
        <v>24.233341200000002</v>
      </c>
      <c r="T147" s="10">
        <f t="shared" si="63"/>
        <v>185.78894920000002</v>
      </c>
      <c r="U147" s="4">
        <v>193</v>
      </c>
    </row>
    <row r="148" spans="1:21" s="59" customFormat="1" outlineLevel="1" x14ac:dyDescent="0.25">
      <c r="A148" s="75" t="s">
        <v>404</v>
      </c>
      <c r="B148" s="175" t="s">
        <v>406</v>
      </c>
      <c r="C148" s="175"/>
      <c r="D148" s="175"/>
      <c r="E148" s="175"/>
      <c r="F148" s="175"/>
      <c r="G148" s="175"/>
      <c r="H148" s="76"/>
      <c r="I148" s="77"/>
      <c r="J148" s="123">
        <f t="shared" si="65"/>
        <v>193.86672960000001</v>
      </c>
      <c r="K148" s="78">
        <v>20</v>
      </c>
      <c r="L148" s="78">
        <v>2.69</v>
      </c>
      <c r="M148" s="78">
        <f t="shared" si="58"/>
        <v>53.8</v>
      </c>
      <c r="N148" s="78">
        <f t="shared" si="59"/>
        <v>21.627600000000001</v>
      </c>
      <c r="O148" s="78">
        <f t="shared" si="60"/>
        <v>75.427599999999998</v>
      </c>
      <c r="P148" s="78">
        <f t="shared" si="64"/>
        <v>43.748007999999999</v>
      </c>
      <c r="Q148" s="78">
        <v>42.38</v>
      </c>
      <c r="R148" s="78">
        <f t="shared" si="61"/>
        <v>161.55560800000001</v>
      </c>
      <c r="S148" s="78">
        <f t="shared" si="62"/>
        <v>32.3111216</v>
      </c>
      <c r="T148" s="78">
        <f t="shared" si="63"/>
        <v>193.86672960000001</v>
      </c>
      <c r="U148" s="77">
        <v>193</v>
      </c>
    </row>
    <row r="149" spans="1:21" s="86" customFormat="1" outlineLevel="1" x14ac:dyDescent="0.25">
      <c r="A149" s="82" t="s">
        <v>407</v>
      </c>
      <c r="B149" s="179" t="s">
        <v>408</v>
      </c>
      <c r="C149" s="179"/>
      <c r="D149" s="179"/>
      <c r="E149" s="179"/>
      <c r="F149" s="179"/>
      <c r="G149" s="179"/>
      <c r="H149" s="83"/>
      <c r="I149" s="84"/>
      <c r="J149" s="123">
        <f t="shared" si="65"/>
        <v>285.1185696</v>
      </c>
      <c r="K149" s="85">
        <v>20</v>
      </c>
      <c r="L149" s="85">
        <v>3.69</v>
      </c>
      <c r="M149" s="85">
        <f t="shared" si="58"/>
        <v>73.8</v>
      </c>
      <c r="N149" s="85">
        <f t="shared" si="59"/>
        <v>29.6676</v>
      </c>
      <c r="O149" s="85">
        <f t="shared" si="60"/>
        <v>103.4676</v>
      </c>
      <c r="P149" s="85">
        <f t="shared" si="64"/>
        <v>60.011207999999996</v>
      </c>
      <c r="Q149" s="85">
        <v>74.12</v>
      </c>
      <c r="R149" s="85">
        <f t="shared" si="61"/>
        <v>237.59880800000002</v>
      </c>
      <c r="S149" s="85">
        <f t="shared" si="62"/>
        <v>47.51976160000001</v>
      </c>
      <c r="T149" s="85">
        <f t="shared" si="63"/>
        <v>285.1185696</v>
      </c>
      <c r="U149" s="84"/>
    </row>
    <row r="150" spans="1:21" s="53" customFormat="1" ht="15.75" customHeight="1" outlineLevel="1" x14ac:dyDescent="0.3">
      <c r="A150" s="148" t="s">
        <v>110</v>
      </c>
      <c r="B150" s="165" t="s">
        <v>601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54"/>
    </row>
    <row r="151" spans="1:21" outlineLevel="1" x14ac:dyDescent="0.25">
      <c r="A151" s="75" t="s">
        <v>111</v>
      </c>
      <c r="B151" s="166" t="s">
        <v>48</v>
      </c>
      <c r="C151" s="166"/>
      <c r="D151" s="166"/>
      <c r="E151" s="166"/>
      <c r="F151" s="166"/>
      <c r="G151" s="166"/>
      <c r="H151" s="166"/>
      <c r="I151" s="4"/>
      <c r="J151" s="123">
        <f>T151</f>
        <v>84.285364799999996</v>
      </c>
      <c r="K151" s="32">
        <v>10</v>
      </c>
      <c r="L151" s="10">
        <v>2.69</v>
      </c>
      <c r="M151" s="10">
        <f t="shared" ref="M151:M163" si="66">L151*K151</f>
        <v>26.9</v>
      </c>
      <c r="N151" s="10">
        <f t="shared" ref="N151:N163" si="67">M151*40.2%</f>
        <v>10.813800000000001</v>
      </c>
      <c r="O151" s="10">
        <f t="shared" ref="O151:O163" si="68">N151+M151</f>
        <v>37.713799999999999</v>
      </c>
      <c r="P151" s="10">
        <f>O151*58%</f>
        <v>21.874003999999999</v>
      </c>
      <c r="Q151" s="27">
        <v>10.65</v>
      </c>
      <c r="R151" s="10">
        <f t="shared" ref="R151:R163" si="69">Q151+P151+O151</f>
        <v>70.237803999999997</v>
      </c>
      <c r="S151" s="10">
        <f t="shared" ref="S151:S163" si="70">R151*20%</f>
        <v>14.047560799999999</v>
      </c>
      <c r="T151" s="10">
        <f t="shared" ref="T151:T163" si="71">S151+R151</f>
        <v>84.285364799999996</v>
      </c>
      <c r="U151" s="4">
        <v>69</v>
      </c>
    </row>
    <row r="152" spans="1:21" ht="19.5" customHeight="1" outlineLevel="1" x14ac:dyDescent="0.25">
      <c r="A152" s="75" t="s">
        <v>112</v>
      </c>
      <c r="B152" s="166" t="s">
        <v>121</v>
      </c>
      <c r="C152" s="166"/>
      <c r="D152" s="166"/>
      <c r="E152" s="166"/>
      <c r="F152" s="166"/>
      <c r="G152" s="166"/>
      <c r="H152" s="166"/>
      <c r="I152" s="4"/>
      <c r="J152" s="123">
        <f t="shared" ref="J152:J163" si="72">T152</f>
        <v>261.20341200000001</v>
      </c>
      <c r="K152" s="32">
        <v>25</v>
      </c>
      <c r="L152" s="10">
        <v>2.69</v>
      </c>
      <c r="M152" s="10">
        <f t="shared" si="66"/>
        <v>67.25</v>
      </c>
      <c r="N152" s="10">
        <f t="shared" si="67"/>
        <v>27.034500000000001</v>
      </c>
      <c r="O152" s="10">
        <f t="shared" si="68"/>
        <v>94.284500000000008</v>
      </c>
      <c r="P152" s="10">
        <f t="shared" ref="P152:P163" si="73">O152*58%</f>
        <v>54.685009999999998</v>
      </c>
      <c r="Q152" s="27">
        <v>68.7</v>
      </c>
      <c r="R152" s="10">
        <f t="shared" si="69"/>
        <v>217.66951</v>
      </c>
      <c r="S152" s="10">
        <f t="shared" si="70"/>
        <v>43.533902000000005</v>
      </c>
      <c r="T152" s="10">
        <f t="shared" si="71"/>
        <v>261.20341200000001</v>
      </c>
      <c r="U152" s="4"/>
    </row>
    <row r="153" spans="1:21" ht="35.25" customHeight="1" outlineLevel="1" x14ac:dyDescent="0.25">
      <c r="A153" s="75" t="s">
        <v>113</v>
      </c>
      <c r="B153" s="166" t="s">
        <v>709</v>
      </c>
      <c r="C153" s="166"/>
      <c r="D153" s="166"/>
      <c r="E153" s="166"/>
      <c r="F153" s="166"/>
      <c r="G153" s="166"/>
      <c r="H153" s="166"/>
      <c r="I153" s="4"/>
      <c r="J153" s="123">
        <f t="shared" si="72"/>
        <v>252.99541199999999</v>
      </c>
      <c r="K153" s="32">
        <v>25</v>
      </c>
      <c r="L153" s="10">
        <v>2.69</v>
      </c>
      <c r="M153" s="10">
        <f t="shared" si="66"/>
        <v>67.25</v>
      </c>
      <c r="N153" s="10">
        <f t="shared" si="67"/>
        <v>27.034500000000001</v>
      </c>
      <c r="O153" s="10">
        <f t="shared" si="68"/>
        <v>94.284500000000008</v>
      </c>
      <c r="P153" s="10">
        <f t="shared" si="73"/>
        <v>54.685009999999998</v>
      </c>
      <c r="Q153" s="27">
        <v>61.86</v>
      </c>
      <c r="R153" s="10">
        <f t="shared" si="69"/>
        <v>210.82951</v>
      </c>
      <c r="S153" s="10">
        <f t="shared" si="70"/>
        <v>42.165902000000003</v>
      </c>
      <c r="T153" s="10">
        <f t="shared" si="71"/>
        <v>252.99541199999999</v>
      </c>
      <c r="U153" s="4"/>
    </row>
    <row r="154" spans="1:21" outlineLevel="1" x14ac:dyDescent="0.25">
      <c r="A154" s="75" t="s">
        <v>114</v>
      </c>
      <c r="B154" s="166" t="s">
        <v>122</v>
      </c>
      <c r="C154" s="166"/>
      <c r="D154" s="166"/>
      <c r="E154" s="166"/>
      <c r="F154" s="166"/>
      <c r="G154" s="166"/>
      <c r="H154" s="166"/>
      <c r="I154" s="4"/>
      <c r="J154" s="123">
        <f t="shared" si="72"/>
        <v>185.97541200000001</v>
      </c>
      <c r="K154" s="32">
        <v>25</v>
      </c>
      <c r="L154" s="10">
        <v>2.69</v>
      </c>
      <c r="M154" s="10">
        <f t="shared" si="66"/>
        <v>67.25</v>
      </c>
      <c r="N154" s="10">
        <f t="shared" si="67"/>
        <v>27.034500000000001</v>
      </c>
      <c r="O154" s="10">
        <f t="shared" si="68"/>
        <v>94.284500000000008</v>
      </c>
      <c r="P154" s="10">
        <f t="shared" si="73"/>
        <v>54.685009999999998</v>
      </c>
      <c r="Q154" s="27">
        <v>6.01</v>
      </c>
      <c r="R154" s="10">
        <f t="shared" si="69"/>
        <v>154.97951</v>
      </c>
      <c r="S154" s="10">
        <f t="shared" si="70"/>
        <v>30.995902000000001</v>
      </c>
      <c r="T154" s="10">
        <f t="shared" si="71"/>
        <v>185.97541200000001</v>
      </c>
      <c r="U154" s="4">
        <v>122</v>
      </c>
    </row>
    <row r="155" spans="1:21" outlineLevel="1" x14ac:dyDescent="0.25">
      <c r="A155" s="75" t="s">
        <v>115</v>
      </c>
      <c r="B155" s="166" t="s">
        <v>123</v>
      </c>
      <c r="C155" s="166"/>
      <c r="D155" s="166"/>
      <c r="E155" s="166"/>
      <c r="F155" s="166"/>
      <c r="G155" s="166"/>
      <c r="H155" s="166"/>
      <c r="I155" s="4"/>
      <c r="J155" s="123">
        <f t="shared" si="72"/>
        <v>257.759412</v>
      </c>
      <c r="K155" s="32">
        <v>25</v>
      </c>
      <c r="L155" s="10">
        <v>2.69</v>
      </c>
      <c r="M155" s="10">
        <f t="shared" si="66"/>
        <v>67.25</v>
      </c>
      <c r="N155" s="10">
        <f t="shared" si="67"/>
        <v>27.034500000000001</v>
      </c>
      <c r="O155" s="10">
        <f t="shared" si="68"/>
        <v>94.284500000000008</v>
      </c>
      <c r="P155" s="10">
        <f t="shared" si="73"/>
        <v>54.685009999999998</v>
      </c>
      <c r="Q155" s="27">
        <v>65.83</v>
      </c>
      <c r="R155" s="10">
        <f t="shared" si="69"/>
        <v>214.79951</v>
      </c>
      <c r="S155" s="10">
        <f t="shared" si="70"/>
        <v>42.959902</v>
      </c>
      <c r="T155" s="10">
        <f t="shared" si="71"/>
        <v>257.759412</v>
      </c>
      <c r="U155" s="4">
        <v>137</v>
      </c>
    </row>
    <row r="156" spans="1:21" outlineLevel="1" x14ac:dyDescent="0.25">
      <c r="A156" s="75" t="s">
        <v>116</v>
      </c>
      <c r="B156" s="166" t="s">
        <v>61</v>
      </c>
      <c r="C156" s="166"/>
      <c r="D156" s="166"/>
      <c r="E156" s="166"/>
      <c r="F156" s="166"/>
      <c r="G156" s="166"/>
      <c r="H156" s="166"/>
      <c r="I156" s="4"/>
      <c r="J156" s="123">
        <f t="shared" si="72"/>
        <v>217.439412</v>
      </c>
      <c r="K156" s="32">
        <v>25</v>
      </c>
      <c r="L156" s="10">
        <v>2.69</v>
      </c>
      <c r="M156" s="10">
        <f t="shared" si="66"/>
        <v>67.25</v>
      </c>
      <c r="N156" s="10">
        <f t="shared" si="67"/>
        <v>27.034500000000001</v>
      </c>
      <c r="O156" s="10">
        <f t="shared" si="68"/>
        <v>94.284500000000008</v>
      </c>
      <c r="P156" s="10">
        <f t="shared" si="73"/>
        <v>54.685009999999998</v>
      </c>
      <c r="Q156" s="27">
        <v>32.229999999999997</v>
      </c>
      <c r="R156" s="10">
        <f t="shared" si="69"/>
        <v>181.19951</v>
      </c>
      <c r="S156" s="10">
        <f t="shared" si="70"/>
        <v>36.239902000000001</v>
      </c>
      <c r="T156" s="10">
        <f t="shared" si="71"/>
        <v>217.439412</v>
      </c>
      <c r="U156" s="4">
        <v>153</v>
      </c>
    </row>
    <row r="157" spans="1:21" outlineLevel="1" x14ac:dyDescent="0.25">
      <c r="A157" s="75" t="s">
        <v>117</v>
      </c>
      <c r="B157" s="166" t="s">
        <v>100</v>
      </c>
      <c r="C157" s="166"/>
      <c r="D157" s="166"/>
      <c r="E157" s="166"/>
      <c r="F157" s="166"/>
      <c r="G157" s="166"/>
      <c r="H157" s="166"/>
      <c r="I157" s="4"/>
      <c r="J157" s="123">
        <f t="shared" si="72"/>
        <v>215.55541200000002</v>
      </c>
      <c r="K157" s="32">
        <v>25</v>
      </c>
      <c r="L157" s="10">
        <v>2.69</v>
      </c>
      <c r="M157" s="10">
        <f t="shared" si="66"/>
        <v>67.25</v>
      </c>
      <c r="N157" s="10">
        <f t="shared" si="67"/>
        <v>27.034500000000001</v>
      </c>
      <c r="O157" s="10">
        <f t="shared" si="68"/>
        <v>94.284500000000008</v>
      </c>
      <c r="P157" s="10">
        <f t="shared" si="73"/>
        <v>54.685009999999998</v>
      </c>
      <c r="Q157" s="27">
        <v>30.66</v>
      </c>
      <c r="R157" s="10">
        <f t="shared" si="69"/>
        <v>179.62951000000001</v>
      </c>
      <c r="S157" s="10">
        <f t="shared" si="70"/>
        <v>35.925902000000001</v>
      </c>
      <c r="T157" s="10">
        <f t="shared" si="71"/>
        <v>215.55541200000002</v>
      </c>
      <c r="U157" s="4">
        <v>153</v>
      </c>
    </row>
    <row r="158" spans="1:21" outlineLevel="1" x14ac:dyDescent="0.25">
      <c r="A158" s="75" t="s">
        <v>118</v>
      </c>
      <c r="B158" s="166" t="s">
        <v>63</v>
      </c>
      <c r="C158" s="166"/>
      <c r="D158" s="166"/>
      <c r="E158" s="166"/>
      <c r="F158" s="166"/>
      <c r="G158" s="166"/>
      <c r="H158" s="166"/>
      <c r="I158" s="4"/>
      <c r="J158" s="123">
        <f t="shared" si="72"/>
        <v>365.01745919999996</v>
      </c>
      <c r="K158" s="32">
        <v>40</v>
      </c>
      <c r="L158" s="10">
        <v>2.69</v>
      </c>
      <c r="M158" s="10">
        <f t="shared" si="66"/>
        <v>107.6</v>
      </c>
      <c r="N158" s="10">
        <f t="shared" si="67"/>
        <v>43.255200000000002</v>
      </c>
      <c r="O158" s="10">
        <f t="shared" si="68"/>
        <v>150.8552</v>
      </c>
      <c r="P158" s="10">
        <f t="shared" si="73"/>
        <v>87.496015999999997</v>
      </c>
      <c r="Q158" s="27">
        <v>65.83</v>
      </c>
      <c r="R158" s="10">
        <f t="shared" si="69"/>
        <v>304.18121599999995</v>
      </c>
      <c r="S158" s="10">
        <f t="shared" si="70"/>
        <v>60.836243199999991</v>
      </c>
      <c r="T158" s="10">
        <f t="shared" si="71"/>
        <v>365.01745919999996</v>
      </c>
      <c r="U158" s="4">
        <v>406</v>
      </c>
    </row>
    <row r="159" spans="1:21" outlineLevel="1" x14ac:dyDescent="0.25">
      <c r="A159" s="75" t="s">
        <v>119</v>
      </c>
      <c r="B159" s="166" t="s">
        <v>124</v>
      </c>
      <c r="C159" s="166"/>
      <c r="D159" s="166"/>
      <c r="E159" s="166"/>
      <c r="F159" s="166"/>
      <c r="G159" s="166"/>
      <c r="H159" s="166"/>
      <c r="I159" s="4"/>
      <c r="J159" s="123">
        <f t="shared" si="72"/>
        <v>365.01745919999996</v>
      </c>
      <c r="K159" s="32">
        <v>40</v>
      </c>
      <c r="L159" s="10">
        <v>2.69</v>
      </c>
      <c r="M159" s="10">
        <f t="shared" si="66"/>
        <v>107.6</v>
      </c>
      <c r="N159" s="10">
        <f t="shared" si="67"/>
        <v>43.255200000000002</v>
      </c>
      <c r="O159" s="10">
        <f t="shared" si="68"/>
        <v>150.8552</v>
      </c>
      <c r="P159" s="10">
        <f t="shared" si="73"/>
        <v>87.496015999999997</v>
      </c>
      <c r="Q159" s="27">
        <v>65.83</v>
      </c>
      <c r="R159" s="10">
        <f t="shared" si="69"/>
        <v>304.18121599999995</v>
      </c>
      <c r="S159" s="10">
        <f t="shared" si="70"/>
        <v>60.836243199999991</v>
      </c>
      <c r="T159" s="10">
        <f t="shared" si="71"/>
        <v>365.01745919999996</v>
      </c>
      <c r="U159" s="4">
        <v>406</v>
      </c>
    </row>
    <row r="160" spans="1:21" outlineLevel="1" x14ac:dyDescent="0.25">
      <c r="A160" s="75" t="s">
        <v>120</v>
      </c>
      <c r="B160" s="166" t="s">
        <v>125</v>
      </c>
      <c r="C160" s="166"/>
      <c r="D160" s="166"/>
      <c r="E160" s="166"/>
      <c r="F160" s="166"/>
      <c r="G160" s="166"/>
      <c r="H160" s="166"/>
      <c r="I160" s="4"/>
      <c r="J160" s="123">
        <f t="shared" si="72"/>
        <v>228.40741200000002</v>
      </c>
      <c r="K160" s="32">
        <v>25</v>
      </c>
      <c r="L160" s="10">
        <v>2.69</v>
      </c>
      <c r="M160" s="10">
        <f t="shared" si="66"/>
        <v>67.25</v>
      </c>
      <c r="N160" s="10">
        <f t="shared" si="67"/>
        <v>27.034500000000001</v>
      </c>
      <c r="O160" s="10">
        <f t="shared" si="68"/>
        <v>94.284500000000008</v>
      </c>
      <c r="P160" s="10">
        <f t="shared" si="73"/>
        <v>54.685009999999998</v>
      </c>
      <c r="Q160" s="27">
        <v>41.37</v>
      </c>
      <c r="R160" s="10">
        <f t="shared" si="69"/>
        <v>190.33951000000002</v>
      </c>
      <c r="S160" s="10">
        <f t="shared" si="70"/>
        <v>38.067902000000004</v>
      </c>
      <c r="T160" s="10">
        <f t="shared" si="71"/>
        <v>228.40741200000002</v>
      </c>
      <c r="U160" s="4">
        <v>245</v>
      </c>
    </row>
    <row r="161" spans="1:21" ht="26.25" customHeight="1" outlineLevel="1" x14ac:dyDescent="0.25">
      <c r="A161" s="75" t="s">
        <v>841</v>
      </c>
      <c r="B161" s="166" t="s">
        <v>843</v>
      </c>
      <c r="C161" s="166"/>
      <c r="D161" s="166"/>
      <c r="E161" s="166"/>
      <c r="F161" s="166"/>
      <c r="G161" s="166"/>
      <c r="H161" s="45"/>
      <c r="I161" s="4"/>
      <c r="J161" s="123">
        <f t="shared" si="72"/>
        <v>84.285364799999996</v>
      </c>
      <c r="K161" s="32">
        <v>10</v>
      </c>
      <c r="L161" s="10">
        <v>2.69</v>
      </c>
      <c r="M161" s="10">
        <f t="shared" si="66"/>
        <v>26.9</v>
      </c>
      <c r="N161" s="10">
        <f t="shared" si="67"/>
        <v>10.813800000000001</v>
      </c>
      <c r="O161" s="10">
        <f t="shared" si="68"/>
        <v>37.713799999999999</v>
      </c>
      <c r="P161" s="10">
        <f t="shared" si="73"/>
        <v>21.874003999999999</v>
      </c>
      <c r="Q161" s="27">
        <v>10.65</v>
      </c>
      <c r="R161" s="10">
        <f t="shared" si="69"/>
        <v>70.237803999999997</v>
      </c>
      <c r="S161" s="10">
        <f t="shared" si="70"/>
        <v>14.047560799999999</v>
      </c>
      <c r="T161" s="10">
        <f t="shared" si="71"/>
        <v>84.285364799999996</v>
      </c>
      <c r="U161" s="4">
        <v>69</v>
      </c>
    </row>
    <row r="162" spans="1:21" ht="17.25" customHeight="1" outlineLevel="1" x14ac:dyDescent="0.25">
      <c r="A162" s="75" t="s">
        <v>586</v>
      </c>
      <c r="B162" s="166" t="s">
        <v>844</v>
      </c>
      <c r="C162" s="166"/>
      <c r="D162" s="166"/>
      <c r="E162" s="166"/>
      <c r="F162" s="166"/>
      <c r="G162" s="166"/>
      <c r="H162" s="45"/>
      <c r="I162" s="4"/>
      <c r="J162" s="123">
        <f t="shared" si="72"/>
        <v>252.99541199999999</v>
      </c>
      <c r="K162" s="32">
        <v>25</v>
      </c>
      <c r="L162" s="10">
        <v>2.69</v>
      </c>
      <c r="M162" s="10">
        <f t="shared" si="66"/>
        <v>67.25</v>
      </c>
      <c r="N162" s="10">
        <f t="shared" si="67"/>
        <v>27.034500000000001</v>
      </c>
      <c r="O162" s="10">
        <f t="shared" si="68"/>
        <v>94.284500000000008</v>
      </c>
      <c r="P162" s="10">
        <f t="shared" si="73"/>
        <v>54.685009999999998</v>
      </c>
      <c r="Q162" s="27">
        <v>61.86</v>
      </c>
      <c r="R162" s="10">
        <f t="shared" si="69"/>
        <v>210.82951</v>
      </c>
      <c r="S162" s="10">
        <f t="shared" si="70"/>
        <v>42.165902000000003</v>
      </c>
      <c r="T162" s="10">
        <f t="shared" si="71"/>
        <v>252.99541199999999</v>
      </c>
      <c r="U162" s="4"/>
    </row>
    <row r="163" spans="1:21" ht="13.5" customHeight="1" outlineLevel="1" x14ac:dyDescent="0.25">
      <c r="A163" s="75" t="s">
        <v>842</v>
      </c>
      <c r="B163" s="166" t="s">
        <v>551</v>
      </c>
      <c r="C163" s="166"/>
      <c r="D163" s="166"/>
      <c r="E163" s="166"/>
      <c r="F163" s="166"/>
      <c r="G163" s="166"/>
      <c r="H163" s="45"/>
      <c r="I163" s="4"/>
      <c r="J163" s="123">
        <f t="shared" si="72"/>
        <v>185.97541200000001</v>
      </c>
      <c r="K163" s="32">
        <v>25</v>
      </c>
      <c r="L163" s="10">
        <v>2.69</v>
      </c>
      <c r="M163" s="10">
        <f t="shared" si="66"/>
        <v>67.25</v>
      </c>
      <c r="N163" s="10">
        <f t="shared" si="67"/>
        <v>27.034500000000001</v>
      </c>
      <c r="O163" s="10">
        <f t="shared" si="68"/>
        <v>94.284500000000008</v>
      </c>
      <c r="P163" s="10">
        <f t="shared" si="73"/>
        <v>54.685009999999998</v>
      </c>
      <c r="Q163" s="27">
        <v>6.01</v>
      </c>
      <c r="R163" s="10">
        <f t="shared" si="69"/>
        <v>154.97951</v>
      </c>
      <c r="S163" s="10">
        <f t="shared" si="70"/>
        <v>30.995902000000001</v>
      </c>
      <c r="T163" s="10">
        <f t="shared" si="71"/>
        <v>185.97541200000001</v>
      </c>
      <c r="U163" s="4"/>
    </row>
    <row r="164" spans="1:21" s="53" customFormat="1" ht="45.75" customHeight="1" outlineLevel="1" x14ac:dyDescent="0.3">
      <c r="A164" s="148" t="s">
        <v>126</v>
      </c>
      <c r="B164" s="165" t="s">
        <v>600</v>
      </c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54"/>
    </row>
    <row r="165" spans="1:21" ht="16.5" customHeight="1" outlineLevel="1" x14ac:dyDescent="0.25">
      <c r="A165" s="75" t="s">
        <v>127</v>
      </c>
      <c r="B165" s="166" t="s">
        <v>128</v>
      </c>
      <c r="C165" s="166"/>
      <c r="D165" s="166"/>
      <c r="E165" s="166"/>
      <c r="F165" s="166"/>
      <c r="G165" s="166"/>
      <c r="H165" s="166"/>
      <c r="I165" s="4"/>
      <c r="J165" s="123">
        <f>T165</f>
        <v>228.40741200000002</v>
      </c>
      <c r="K165" s="32">
        <v>25</v>
      </c>
      <c r="L165" s="10">
        <v>2.69</v>
      </c>
      <c r="M165" s="10">
        <f>L165*K165</f>
        <v>67.25</v>
      </c>
      <c r="N165" s="10">
        <f>M165*40.2%</f>
        <v>27.034500000000001</v>
      </c>
      <c r="O165" s="10">
        <f>N165+M165</f>
        <v>94.284500000000008</v>
      </c>
      <c r="P165" s="10">
        <f>O165*58%</f>
        <v>54.685009999999998</v>
      </c>
      <c r="Q165" s="27">
        <v>41.37</v>
      </c>
      <c r="R165" s="10">
        <f>Q165+P165+O165</f>
        <v>190.33951000000002</v>
      </c>
      <c r="S165" s="10">
        <f>R165*20%</f>
        <v>38.067902000000004</v>
      </c>
      <c r="T165" s="10">
        <f>S165+R165</f>
        <v>228.40741200000002</v>
      </c>
      <c r="U165" s="4">
        <v>255</v>
      </c>
    </row>
    <row r="166" spans="1:21" outlineLevel="1" x14ac:dyDescent="0.25">
      <c r="A166" s="75" t="s">
        <v>129</v>
      </c>
      <c r="B166" s="166" t="s">
        <v>130</v>
      </c>
      <c r="C166" s="166"/>
      <c r="D166" s="166"/>
      <c r="E166" s="166"/>
      <c r="F166" s="166"/>
      <c r="G166" s="166"/>
      <c r="H166" s="166"/>
      <c r="I166" s="4"/>
      <c r="J166" s="123">
        <f t="shared" ref="J166:J167" si="74">T166</f>
        <v>228.40741200000002</v>
      </c>
      <c r="K166" s="32">
        <v>25</v>
      </c>
      <c r="L166" s="10">
        <v>2.69</v>
      </c>
      <c r="M166" s="10">
        <f>L166*K166</f>
        <v>67.25</v>
      </c>
      <c r="N166" s="10">
        <f>M166*40.2%</f>
        <v>27.034500000000001</v>
      </c>
      <c r="O166" s="10">
        <f>N166+M166</f>
        <v>94.284500000000008</v>
      </c>
      <c r="P166" s="10">
        <f t="shared" ref="P166:P167" si="75">O166*58%</f>
        <v>54.685009999999998</v>
      </c>
      <c r="Q166" s="27">
        <v>41.37</v>
      </c>
      <c r="R166" s="10">
        <f>Q166+P166+O166</f>
        <v>190.33951000000002</v>
      </c>
      <c r="S166" s="10">
        <f>R166*20%</f>
        <v>38.067902000000004</v>
      </c>
      <c r="T166" s="10">
        <f>S166+R166</f>
        <v>228.40741200000002</v>
      </c>
      <c r="U166" s="4">
        <v>325</v>
      </c>
    </row>
    <row r="167" spans="1:21" ht="47.25" customHeight="1" outlineLevel="1" x14ac:dyDescent="0.25">
      <c r="A167" s="75" t="s">
        <v>845</v>
      </c>
      <c r="B167" s="166" t="s">
        <v>496</v>
      </c>
      <c r="C167" s="166"/>
      <c r="D167" s="166"/>
      <c r="E167" s="166"/>
      <c r="F167" s="166"/>
      <c r="G167" s="166"/>
      <c r="H167" s="45"/>
      <c r="I167" s="4"/>
      <c r="J167" s="123">
        <f t="shared" si="74"/>
        <v>228.40741200000002</v>
      </c>
      <c r="K167" s="32">
        <v>25</v>
      </c>
      <c r="L167" s="10">
        <v>2.69</v>
      </c>
      <c r="M167" s="10">
        <f>L167*K167</f>
        <v>67.25</v>
      </c>
      <c r="N167" s="10">
        <f>M167*40.2%</f>
        <v>27.034500000000001</v>
      </c>
      <c r="O167" s="10">
        <f>N167+M167</f>
        <v>94.284500000000008</v>
      </c>
      <c r="P167" s="10">
        <f t="shared" si="75"/>
        <v>54.685009999999998</v>
      </c>
      <c r="Q167" s="27">
        <v>41.37</v>
      </c>
      <c r="R167" s="10">
        <f>Q167+P167+O167</f>
        <v>190.33951000000002</v>
      </c>
      <c r="S167" s="10">
        <f>R167*20%</f>
        <v>38.067902000000004</v>
      </c>
      <c r="T167" s="10">
        <f>S167+R167</f>
        <v>228.40741200000002</v>
      </c>
      <c r="U167" s="4"/>
    </row>
    <row r="168" spans="1:21" s="53" customFormat="1" ht="18.75" customHeight="1" outlineLevel="1" x14ac:dyDescent="0.3">
      <c r="A168" s="148" t="s">
        <v>131</v>
      </c>
      <c r="B168" s="165" t="s">
        <v>599</v>
      </c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54"/>
    </row>
    <row r="169" spans="1:21" s="18" customFormat="1" ht="36" customHeight="1" outlineLevel="1" x14ac:dyDescent="0.35">
      <c r="A169" s="139" t="s">
        <v>132</v>
      </c>
      <c r="B169" s="167" t="s">
        <v>716</v>
      </c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9"/>
    </row>
    <row r="170" spans="1:21" outlineLevel="1" x14ac:dyDescent="0.25">
      <c r="A170" s="75" t="s">
        <v>175</v>
      </c>
      <c r="B170" s="166" t="s">
        <v>80</v>
      </c>
      <c r="C170" s="166"/>
      <c r="D170" s="166"/>
      <c r="E170" s="166"/>
      <c r="F170" s="166"/>
      <c r="G170" s="166"/>
      <c r="H170" s="166"/>
      <c r="I170" s="4"/>
      <c r="J170" s="123">
        <f>T170</f>
        <v>272.26477679999999</v>
      </c>
      <c r="K170" s="32">
        <v>35</v>
      </c>
      <c r="L170" s="10">
        <v>2.69</v>
      </c>
      <c r="M170" s="10">
        <f t="shared" ref="M170:M177" si="76">L170*K170</f>
        <v>94.149999999999991</v>
      </c>
      <c r="N170" s="10">
        <f t="shared" ref="N170:N177" si="77">M170*40.2%</f>
        <v>37.848300000000002</v>
      </c>
      <c r="O170" s="10">
        <f t="shared" ref="O170:O177" si="78">N170+M170</f>
        <v>131.9983</v>
      </c>
      <c r="P170" s="10">
        <f>O170*58%</f>
        <v>76.559013999999991</v>
      </c>
      <c r="Q170" s="27">
        <v>18.329999999999998</v>
      </c>
      <c r="R170" s="10">
        <f t="shared" ref="R170:R177" si="79">Q170+P170+O170</f>
        <v>226.887314</v>
      </c>
      <c r="S170" s="10">
        <f t="shared" ref="S170:S177" si="80">R170*20%</f>
        <v>45.377462800000004</v>
      </c>
      <c r="T170" s="10">
        <f t="shared" ref="T170:T177" si="81">S170+R170</f>
        <v>272.26477679999999</v>
      </c>
      <c r="U170" s="4">
        <v>200</v>
      </c>
    </row>
    <row r="171" spans="1:21" outlineLevel="1" x14ac:dyDescent="0.25">
      <c r="A171" s="75" t="s">
        <v>176</v>
      </c>
      <c r="B171" s="166" t="s">
        <v>192</v>
      </c>
      <c r="C171" s="166"/>
      <c r="D171" s="166"/>
      <c r="E171" s="166"/>
      <c r="F171" s="166"/>
      <c r="G171" s="166"/>
      <c r="H171" s="166"/>
      <c r="I171" s="4"/>
      <c r="J171" s="123">
        <f t="shared" ref="J171:J177" si="82">T171</f>
        <v>233.0200944</v>
      </c>
      <c r="K171" s="32">
        <v>30</v>
      </c>
      <c r="L171" s="10">
        <v>2.69</v>
      </c>
      <c r="M171" s="10">
        <f t="shared" si="76"/>
        <v>80.7</v>
      </c>
      <c r="N171" s="10">
        <f t="shared" si="77"/>
        <v>32.441400000000002</v>
      </c>
      <c r="O171" s="10">
        <f t="shared" si="78"/>
        <v>113.1414</v>
      </c>
      <c r="P171" s="10">
        <f t="shared" ref="P171:P177" si="83">O171*58%</f>
        <v>65.622011999999998</v>
      </c>
      <c r="Q171" s="27">
        <v>15.42</v>
      </c>
      <c r="R171" s="10">
        <f t="shared" si="79"/>
        <v>194.183412</v>
      </c>
      <c r="S171" s="10">
        <f t="shared" si="80"/>
        <v>38.836682400000001</v>
      </c>
      <c r="T171" s="10">
        <f t="shared" si="81"/>
        <v>233.0200944</v>
      </c>
      <c r="U171" s="4">
        <v>260</v>
      </c>
    </row>
    <row r="172" spans="1:21" outlineLevel="1" x14ac:dyDescent="0.25">
      <c r="A172" s="75" t="s">
        <v>177</v>
      </c>
      <c r="B172" s="166" t="s">
        <v>81</v>
      </c>
      <c r="C172" s="166"/>
      <c r="D172" s="166"/>
      <c r="E172" s="166"/>
      <c r="F172" s="166"/>
      <c r="G172" s="166"/>
      <c r="H172" s="166"/>
      <c r="I172" s="4"/>
      <c r="J172" s="123">
        <f t="shared" si="82"/>
        <v>203.56741199999999</v>
      </c>
      <c r="K172" s="32">
        <v>25</v>
      </c>
      <c r="L172" s="10">
        <v>2.69</v>
      </c>
      <c r="M172" s="10">
        <f t="shared" si="76"/>
        <v>67.25</v>
      </c>
      <c r="N172" s="10">
        <f t="shared" si="77"/>
        <v>27.034500000000001</v>
      </c>
      <c r="O172" s="10">
        <f t="shared" si="78"/>
        <v>94.284500000000008</v>
      </c>
      <c r="P172" s="10">
        <f t="shared" si="83"/>
        <v>54.685009999999998</v>
      </c>
      <c r="Q172" s="27">
        <v>20.67</v>
      </c>
      <c r="R172" s="10">
        <f t="shared" si="79"/>
        <v>169.63951</v>
      </c>
      <c r="S172" s="10">
        <f t="shared" si="80"/>
        <v>33.927902000000003</v>
      </c>
      <c r="T172" s="10">
        <f t="shared" si="81"/>
        <v>203.56741199999999</v>
      </c>
      <c r="U172" s="4">
        <v>312</v>
      </c>
    </row>
    <row r="173" spans="1:21" ht="33.75" customHeight="1" outlineLevel="1" x14ac:dyDescent="0.25">
      <c r="A173" s="75" t="s">
        <v>178</v>
      </c>
      <c r="B173" s="166" t="s">
        <v>806</v>
      </c>
      <c r="C173" s="166"/>
      <c r="D173" s="166"/>
      <c r="E173" s="166"/>
      <c r="F173" s="166"/>
      <c r="G173" s="166"/>
      <c r="H173" s="166"/>
      <c r="I173" s="4"/>
      <c r="J173" s="123">
        <f t="shared" si="82"/>
        <v>254.6320944</v>
      </c>
      <c r="K173" s="32">
        <v>30</v>
      </c>
      <c r="L173" s="10">
        <v>2.69</v>
      </c>
      <c r="M173" s="10">
        <f t="shared" si="76"/>
        <v>80.7</v>
      </c>
      <c r="N173" s="10">
        <f t="shared" si="77"/>
        <v>32.441400000000002</v>
      </c>
      <c r="O173" s="10">
        <f t="shared" si="78"/>
        <v>113.1414</v>
      </c>
      <c r="P173" s="10">
        <f t="shared" si="83"/>
        <v>65.622011999999998</v>
      </c>
      <c r="Q173" s="27">
        <v>33.43</v>
      </c>
      <c r="R173" s="10">
        <f t="shared" si="79"/>
        <v>212.193412</v>
      </c>
      <c r="S173" s="10">
        <f t="shared" si="80"/>
        <v>42.438682400000005</v>
      </c>
      <c r="T173" s="10">
        <f t="shared" si="81"/>
        <v>254.6320944</v>
      </c>
      <c r="U173" s="4">
        <v>504</v>
      </c>
    </row>
    <row r="174" spans="1:21" ht="33.75" customHeight="1" outlineLevel="1" x14ac:dyDescent="0.25">
      <c r="A174" s="75" t="s">
        <v>179</v>
      </c>
      <c r="B174" s="166" t="s">
        <v>807</v>
      </c>
      <c r="C174" s="166"/>
      <c r="D174" s="166"/>
      <c r="E174" s="166"/>
      <c r="F174" s="166"/>
      <c r="G174" s="166"/>
      <c r="H174" s="166"/>
      <c r="I174" s="4"/>
      <c r="J174" s="123">
        <f t="shared" ref="J174" si="84">T174</f>
        <v>372.91609440000002</v>
      </c>
      <c r="K174" s="32">
        <v>30</v>
      </c>
      <c r="L174" s="10">
        <v>2.69</v>
      </c>
      <c r="M174" s="10">
        <f t="shared" ref="M174" si="85">L174*K174</f>
        <v>80.7</v>
      </c>
      <c r="N174" s="10">
        <f t="shared" ref="N174" si="86">M174*40.2%</f>
        <v>32.441400000000002</v>
      </c>
      <c r="O174" s="10">
        <f t="shared" ref="O174" si="87">N174+M174</f>
        <v>113.1414</v>
      </c>
      <c r="P174" s="10">
        <f t="shared" si="83"/>
        <v>65.622011999999998</v>
      </c>
      <c r="Q174" s="27">
        <v>132</v>
      </c>
      <c r="R174" s="10">
        <f t="shared" ref="R174" si="88">Q174+P174+O174</f>
        <v>310.76341200000002</v>
      </c>
      <c r="S174" s="10">
        <f t="shared" ref="S174" si="89">R174*20%</f>
        <v>62.152682400000003</v>
      </c>
      <c r="T174" s="10">
        <f t="shared" ref="T174" si="90">S174+R174</f>
        <v>372.91609440000002</v>
      </c>
      <c r="U174" s="4"/>
    </row>
    <row r="175" spans="1:21" outlineLevel="1" x14ac:dyDescent="0.25">
      <c r="A175" s="75" t="s">
        <v>180</v>
      </c>
      <c r="B175" s="166" t="s">
        <v>551</v>
      </c>
      <c r="C175" s="166"/>
      <c r="D175" s="166"/>
      <c r="E175" s="166"/>
      <c r="F175" s="166"/>
      <c r="G175" s="166"/>
      <c r="H175" s="166"/>
      <c r="I175" s="4"/>
      <c r="J175" s="123">
        <f t="shared" si="82"/>
        <v>193.439412</v>
      </c>
      <c r="K175" s="32">
        <v>25</v>
      </c>
      <c r="L175" s="10">
        <v>2.69</v>
      </c>
      <c r="M175" s="10">
        <f t="shared" si="76"/>
        <v>67.25</v>
      </c>
      <c r="N175" s="10">
        <f t="shared" si="77"/>
        <v>27.034500000000001</v>
      </c>
      <c r="O175" s="10">
        <f t="shared" si="78"/>
        <v>94.284500000000008</v>
      </c>
      <c r="P175" s="10">
        <f t="shared" si="83"/>
        <v>54.685009999999998</v>
      </c>
      <c r="Q175" s="27">
        <v>12.23</v>
      </c>
      <c r="R175" s="10">
        <f t="shared" si="79"/>
        <v>161.19951</v>
      </c>
      <c r="S175" s="10">
        <f t="shared" si="80"/>
        <v>32.239902000000001</v>
      </c>
      <c r="T175" s="10">
        <f t="shared" si="81"/>
        <v>193.439412</v>
      </c>
      <c r="U175" s="4">
        <v>207</v>
      </c>
    </row>
    <row r="176" spans="1:21" outlineLevel="1" x14ac:dyDescent="0.25">
      <c r="A176" s="75" t="s">
        <v>181</v>
      </c>
      <c r="B176" s="166" t="s">
        <v>61</v>
      </c>
      <c r="C176" s="166"/>
      <c r="D176" s="166"/>
      <c r="E176" s="166"/>
      <c r="F176" s="166"/>
      <c r="G176" s="166"/>
      <c r="H176" s="166"/>
      <c r="I176" s="4"/>
      <c r="J176" s="123">
        <f t="shared" si="82"/>
        <v>254.36809439999999</v>
      </c>
      <c r="K176" s="32">
        <v>30</v>
      </c>
      <c r="L176" s="10">
        <v>2.69</v>
      </c>
      <c r="M176" s="10">
        <f t="shared" si="76"/>
        <v>80.7</v>
      </c>
      <c r="N176" s="10">
        <f t="shared" si="77"/>
        <v>32.441400000000002</v>
      </c>
      <c r="O176" s="10">
        <f t="shared" si="78"/>
        <v>113.1414</v>
      </c>
      <c r="P176" s="10">
        <f t="shared" si="83"/>
        <v>65.622011999999998</v>
      </c>
      <c r="Q176" s="27">
        <v>33.21</v>
      </c>
      <c r="R176" s="10">
        <f t="shared" si="79"/>
        <v>211.973412</v>
      </c>
      <c r="S176" s="10">
        <f t="shared" si="80"/>
        <v>42.394682400000001</v>
      </c>
      <c r="T176" s="10">
        <f t="shared" si="81"/>
        <v>254.36809439999999</v>
      </c>
      <c r="U176" s="4">
        <v>191</v>
      </c>
    </row>
    <row r="177" spans="1:21" outlineLevel="1" x14ac:dyDescent="0.25">
      <c r="A177" s="75" t="s">
        <v>808</v>
      </c>
      <c r="B177" s="166" t="s">
        <v>174</v>
      </c>
      <c r="C177" s="166"/>
      <c r="D177" s="166"/>
      <c r="E177" s="166"/>
      <c r="F177" s="166"/>
      <c r="G177" s="166"/>
      <c r="H177" s="166"/>
      <c r="I177" s="4"/>
      <c r="J177" s="123">
        <f t="shared" si="82"/>
        <v>303.91609440000002</v>
      </c>
      <c r="K177" s="32">
        <v>30</v>
      </c>
      <c r="L177" s="10">
        <v>2.69</v>
      </c>
      <c r="M177" s="10">
        <f t="shared" si="76"/>
        <v>80.7</v>
      </c>
      <c r="N177" s="10">
        <f t="shared" si="77"/>
        <v>32.441400000000002</v>
      </c>
      <c r="O177" s="10">
        <f t="shared" si="78"/>
        <v>113.1414</v>
      </c>
      <c r="P177" s="10">
        <f t="shared" si="83"/>
        <v>65.622011999999998</v>
      </c>
      <c r="Q177" s="27">
        <v>74.5</v>
      </c>
      <c r="R177" s="10">
        <f t="shared" si="79"/>
        <v>253.26341199999999</v>
      </c>
      <c r="S177" s="10">
        <f t="shared" si="80"/>
        <v>50.652682400000003</v>
      </c>
      <c r="T177" s="10">
        <f t="shared" si="81"/>
        <v>303.91609440000002</v>
      </c>
      <c r="U177" s="4"/>
    </row>
    <row r="178" spans="1:21" s="58" customFormat="1" ht="37.5" customHeight="1" outlineLevel="1" x14ac:dyDescent="0.35">
      <c r="A178" s="149" t="s">
        <v>133</v>
      </c>
      <c r="B178" s="167" t="s">
        <v>598</v>
      </c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99"/>
    </row>
    <row r="179" spans="1:21" outlineLevel="1" x14ac:dyDescent="0.25">
      <c r="A179" s="75" t="s">
        <v>182</v>
      </c>
      <c r="B179" s="166" t="s">
        <v>80</v>
      </c>
      <c r="C179" s="166"/>
      <c r="D179" s="166"/>
      <c r="E179" s="166"/>
      <c r="F179" s="166"/>
      <c r="G179" s="166"/>
      <c r="H179" s="166"/>
      <c r="I179" s="4"/>
      <c r="J179" s="123">
        <f>T179</f>
        <v>200.759412</v>
      </c>
      <c r="K179" s="32">
        <v>25</v>
      </c>
      <c r="L179" s="10">
        <v>2.69</v>
      </c>
      <c r="M179" s="10">
        <f>L179*K179</f>
        <v>67.25</v>
      </c>
      <c r="N179" s="10">
        <f>M179*40.2%</f>
        <v>27.034500000000001</v>
      </c>
      <c r="O179" s="10">
        <f>N179+M179</f>
        <v>94.284500000000008</v>
      </c>
      <c r="P179" s="10">
        <f>O179*58%</f>
        <v>54.685009999999998</v>
      </c>
      <c r="Q179" s="27">
        <v>18.329999999999998</v>
      </c>
      <c r="R179" s="10">
        <f>Q179+P179+O179</f>
        <v>167.29951</v>
      </c>
      <c r="S179" s="10">
        <f>R179*20%</f>
        <v>33.459902</v>
      </c>
      <c r="T179" s="10">
        <f>S179+R179</f>
        <v>200.759412</v>
      </c>
      <c r="U179" s="4">
        <v>200</v>
      </c>
    </row>
    <row r="180" spans="1:21" outlineLevel="1" x14ac:dyDescent="0.25">
      <c r="A180" s="75" t="s">
        <v>183</v>
      </c>
      <c r="B180" s="166" t="s">
        <v>192</v>
      </c>
      <c r="C180" s="166"/>
      <c r="D180" s="166"/>
      <c r="E180" s="166"/>
      <c r="F180" s="166"/>
      <c r="G180" s="166"/>
      <c r="H180" s="45"/>
      <c r="I180" s="4"/>
      <c r="J180" s="123">
        <f t="shared" ref="J180:J196" si="91">T180</f>
        <v>304.5254592</v>
      </c>
      <c r="K180" s="32">
        <v>40</v>
      </c>
      <c r="L180" s="10">
        <v>2.69</v>
      </c>
      <c r="M180" s="10">
        <f t="shared" ref="M180:M187" si="92">L180*K180</f>
        <v>107.6</v>
      </c>
      <c r="N180" s="10">
        <f t="shared" ref="N180:N187" si="93">M180*40.2%</f>
        <v>43.255200000000002</v>
      </c>
      <c r="O180" s="10">
        <f t="shared" ref="O180:O187" si="94">N180+M180</f>
        <v>150.8552</v>
      </c>
      <c r="P180" s="10">
        <f t="shared" ref="P180:P198" si="95">O180*58%</f>
        <v>87.496015999999997</v>
      </c>
      <c r="Q180" s="27">
        <v>15.42</v>
      </c>
      <c r="R180" s="10">
        <f t="shared" ref="R180:R187" si="96">Q180+P180+O180</f>
        <v>253.77121599999998</v>
      </c>
      <c r="S180" s="10">
        <f t="shared" ref="S180:S187" si="97">R180*20%</f>
        <v>50.754243199999998</v>
      </c>
      <c r="T180" s="10">
        <f t="shared" ref="T180:T187" si="98">S180+R180</f>
        <v>304.5254592</v>
      </c>
      <c r="U180" s="4">
        <v>260</v>
      </c>
    </row>
    <row r="181" spans="1:21" outlineLevel="1" x14ac:dyDescent="0.25">
      <c r="A181" s="75" t="s">
        <v>184</v>
      </c>
      <c r="B181" s="166" t="s">
        <v>81</v>
      </c>
      <c r="C181" s="166"/>
      <c r="D181" s="166"/>
      <c r="E181" s="166"/>
      <c r="F181" s="166"/>
      <c r="G181" s="166"/>
      <c r="H181" s="45"/>
      <c r="I181" s="4"/>
      <c r="J181" s="123">
        <f t="shared" si="91"/>
        <v>346.57814159999998</v>
      </c>
      <c r="K181" s="32">
        <v>45</v>
      </c>
      <c r="L181" s="10">
        <v>2.69</v>
      </c>
      <c r="M181" s="10">
        <f t="shared" si="92"/>
        <v>121.05</v>
      </c>
      <c r="N181" s="10">
        <f t="shared" si="93"/>
        <v>48.662100000000002</v>
      </c>
      <c r="O181" s="10">
        <f t="shared" si="94"/>
        <v>169.71209999999999</v>
      </c>
      <c r="P181" s="10">
        <f t="shared" si="95"/>
        <v>98.43301799999999</v>
      </c>
      <c r="Q181" s="27">
        <v>20.67</v>
      </c>
      <c r="R181" s="10">
        <f t="shared" si="96"/>
        <v>288.81511799999998</v>
      </c>
      <c r="S181" s="10">
        <f t="shared" si="97"/>
        <v>57.763023599999997</v>
      </c>
      <c r="T181" s="10">
        <f t="shared" si="98"/>
        <v>346.57814159999998</v>
      </c>
      <c r="U181" s="4">
        <v>312</v>
      </c>
    </row>
    <row r="182" spans="1:21" ht="17.25" customHeight="1" outlineLevel="1" x14ac:dyDescent="0.25">
      <c r="A182" s="75" t="s">
        <v>185</v>
      </c>
      <c r="B182" s="166" t="s">
        <v>809</v>
      </c>
      <c r="C182" s="166"/>
      <c r="D182" s="166"/>
      <c r="E182" s="166"/>
      <c r="F182" s="166"/>
      <c r="G182" s="166"/>
      <c r="H182" s="45"/>
      <c r="I182" s="4"/>
      <c r="J182" s="123">
        <f t="shared" si="91"/>
        <v>354.22009439999999</v>
      </c>
      <c r="K182" s="32">
        <v>30</v>
      </c>
      <c r="L182" s="10">
        <v>2.69</v>
      </c>
      <c r="M182" s="10">
        <f t="shared" si="92"/>
        <v>80.7</v>
      </c>
      <c r="N182" s="10">
        <f t="shared" si="93"/>
        <v>32.441400000000002</v>
      </c>
      <c r="O182" s="10">
        <f t="shared" si="94"/>
        <v>113.1414</v>
      </c>
      <c r="P182" s="10">
        <f t="shared" si="95"/>
        <v>65.622011999999998</v>
      </c>
      <c r="Q182" s="27">
        <v>116.42</v>
      </c>
      <c r="R182" s="10">
        <f t="shared" si="96"/>
        <v>295.18341199999998</v>
      </c>
      <c r="S182" s="10">
        <f t="shared" si="97"/>
        <v>59.036682399999997</v>
      </c>
      <c r="T182" s="10">
        <f t="shared" si="98"/>
        <v>354.22009439999999</v>
      </c>
      <c r="U182" s="4">
        <v>504</v>
      </c>
    </row>
    <row r="183" spans="1:21" ht="18.75" customHeight="1" outlineLevel="1" x14ac:dyDescent="0.25">
      <c r="A183" s="75" t="s">
        <v>186</v>
      </c>
      <c r="B183" s="166" t="s">
        <v>810</v>
      </c>
      <c r="C183" s="166"/>
      <c r="D183" s="166"/>
      <c r="E183" s="166"/>
      <c r="F183" s="166"/>
      <c r="G183" s="166"/>
      <c r="H183" s="45"/>
      <c r="I183" s="4"/>
      <c r="J183" s="123">
        <f t="shared" ref="J183" si="99">T183</f>
        <v>254.6200944</v>
      </c>
      <c r="K183" s="32">
        <v>30</v>
      </c>
      <c r="L183" s="10">
        <v>2.69</v>
      </c>
      <c r="M183" s="10">
        <f t="shared" ref="M183" si="100">L183*K183</f>
        <v>80.7</v>
      </c>
      <c r="N183" s="10">
        <f t="shared" ref="N183" si="101">M183*40.2%</f>
        <v>32.441400000000002</v>
      </c>
      <c r="O183" s="10">
        <f t="shared" ref="O183" si="102">N183+M183</f>
        <v>113.1414</v>
      </c>
      <c r="P183" s="10">
        <f t="shared" si="95"/>
        <v>65.622011999999998</v>
      </c>
      <c r="Q183" s="27">
        <v>33.42</v>
      </c>
      <c r="R183" s="10">
        <f t="shared" ref="R183" si="103">Q183+P183+O183</f>
        <v>212.183412</v>
      </c>
      <c r="S183" s="10">
        <f t="shared" ref="S183" si="104">R183*20%</f>
        <v>42.436682400000002</v>
      </c>
      <c r="T183" s="10">
        <f t="shared" ref="T183" si="105">S183+R183</f>
        <v>254.6200944</v>
      </c>
      <c r="U183" s="4"/>
    </row>
    <row r="184" spans="1:21" ht="19.5" customHeight="1" outlineLevel="1" x14ac:dyDescent="0.25">
      <c r="A184" s="75" t="s">
        <v>187</v>
      </c>
      <c r="B184" s="166" t="s">
        <v>193</v>
      </c>
      <c r="C184" s="166"/>
      <c r="D184" s="166"/>
      <c r="E184" s="166"/>
      <c r="F184" s="166"/>
      <c r="G184" s="166"/>
      <c r="H184" s="45"/>
      <c r="I184" s="4"/>
      <c r="J184" s="123">
        <f t="shared" si="91"/>
        <v>223.403412</v>
      </c>
      <c r="K184" s="32">
        <v>25</v>
      </c>
      <c r="L184" s="10">
        <v>2.69</v>
      </c>
      <c r="M184" s="10">
        <f t="shared" si="92"/>
        <v>67.25</v>
      </c>
      <c r="N184" s="10">
        <f t="shared" si="93"/>
        <v>27.034500000000001</v>
      </c>
      <c r="O184" s="10">
        <f t="shared" si="94"/>
        <v>94.284500000000008</v>
      </c>
      <c r="P184" s="10">
        <f t="shared" si="95"/>
        <v>54.685009999999998</v>
      </c>
      <c r="Q184" s="27">
        <v>37.200000000000003</v>
      </c>
      <c r="R184" s="10">
        <f t="shared" si="96"/>
        <v>186.16951</v>
      </c>
      <c r="S184" s="10">
        <f t="shared" si="97"/>
        <v>37.233902</v>
      </c>
      <c r="T184" s="10">
        <f t="shared" si="98"/>
        <v>223.403412</v>
      </c>
      <c r="U184" s="4">
        <v>153</v>
      </c>
    </row>
    <row r="185" spans="1:21" outlineLevel="1" x14ac:dyDescent="0.25">
      <c r="A185" s="75" t="s">
        <v>188</v>
      </c>
      <c r="B185" s="166" t="s">
        <v>61</v>
      </c>
      <c r="C185" s="166"/>
      <c r="D185" s="166"/>
      <c r="E185" s="166"/>
      <c r="F185" s="166"/>
      <c r="G185" s="166"/>
      <c r="H185" s="45"/>
      <c r="I185" s="4"/>
      <c r="J185" s="123">
        <f t="shared" si="91"/>
        <v>218.61541199999999</v>
      </c>
      <c r="K185" s="32">
        <v>25</v>
      </c>
      <c r="L185" s="10">
        <v>2.69</v>
      </c>
      <c r="M185" s="10">
        <f t="shared" si="92"/>
        <v>67.25</v>
      </c>
      <c r="N185" s="10">
        <f t="shared" si="93"/>
        <v>27.034500000000001</v>
      </c>
      <c r="O185" s="10">
        <f t="shared" si="94"/>
        <v>94.284500000000008</v>
      </c>
      <c r="P185" s="10">
        <f t="shared" si="95"/>
        <v>54.685009999999998</v>
      </c>
      <c r="Q185" s="27">
        <v>33.21</v>
      </c>
      <c r="R185" s="10">
        <f t="shared" si="96"/>
        <v>182.17950999999999</v>
      </c>
      <c r="S185" s="10">
        <f t="shared" si="97"/>
        <v>36.435901999999999</v>
      </c>
      <c r="T185" s="10">
        <f t="shared" si="98"/>
        <v>218.61541199999999</v>
      </c>
      <c r="U185" s="4">
        <v>191</v>
      </c>
    </row>
    <row r="186" spans="1:21" outlineLevel="1" x14ac:dyDescent="0.25">
      <c r="A186" s="75" t="s">
        <v>189</v>
      </c>
      <c r="B186" s="166" t="s">
        <v>551</v>
      </c>
      <c r="C186" s="166"/>
      <c r="D186" s="166"/>
      <c r="E186" s="166"/>
      <c r="F186" s="166"/>
      <c r="G186" s="166"/>
      <c r="H186" s="45"/>
      <c r="I186" s="4"/>
      <c r="J186" s="123">
        <f t="shared" si="91"/>
        <v>229.1920944</v>
      </c>
      <c r="K186" s="32">
        <v>30</v>
      </c>
      <c r="L186" s="10">
        <v>2.69</v>
      </c>
      <c r="M186" s="10">
        <f t="shared" si="92"/>
        <v>80.7</v>
      </c>
      <c r="N186" s="10">
        <f t="shared" si="93"/>
        <v>32.441400000000002</v>
      </c>
      <c r="O186" s="10">
        <f t="shared" si="94"/>
        <v>113.1414</v>
      </c>
      <c r="P186" s="10">
        <f t="shared" si="95"/>
        <v>65.622011999999998</v>
      </c>
      <c r="Q186" s="27">
        <v>12.23</v>
      </c>
      <c r="R186" s="10">
        <f t="shared" si="96"/>
        <v>190.99341200000001</v>
      </c>
      <c r="S186" s="10">
        <f t="shared" si="97"/>
        <v>38.198682400000003</v>
      </c>
      <c r="T186" s="10">
        <f t="shared" si="98"/>
        <v>229.1920944</v>
      </c>
      <c r="U186" s="4">
        <v>207</v>
      </c>
    </row>
    <row r="187" spans="1:21" outlineLevel="1" x14ac:dyDescent="0.25">
      <c r="A187" s="75" t="s">
        <v>190</v>
      </c>
      <c r="B187" s="166" t="s">
        <v>194</v>
      </c>
      <c r="C187" s="166"/>
      <c r="D187" s="166"/>
      <c r="E187" s="166"/>
      <c r="F187" s="166"/>
      <c r="G187" s="166"/>
      <c r="H187" s="45"/>
      <c r="I187" s="4"/>
      <c r="J187" s="123">
        <f t="shared" si="91"/>
        <v>183.43404720000001</v>
      </c>
      <c r="K187" s="32">
        <v>15</v>
      </c>
      <c r="L187" s="10">
        <v>2.69</v>
      </c>
      <c r="M187" s="10">
        <f t="shared" si="92"/>
        <v>40.35</v>
      </c>
      <c r="N187" s="10">
        <f t="shared" si="93"/>
        <v>16.220700000000001</v>
      </c>
      <c r="O187" s="10">
        <f t="shared" si="94"/>
        <v>56.570700000000002</v>
      </c>
      <c r="P187" s="10">
        <f t="shared" si="95"/>
        <v>32.811005999999999</v>
      </c>
      <c r="Q187" s="27">
        <v>63.48</v>
      </c>
      <c r="R187" s="10">
        <f t="shared" si="96"/>
        <v>152.861706</v>
      </c>
      <c r="S187" s="10">
        <f t="shared" si="97"/>
        <v>30.5723412</v>
      </c>
      <c r="T187" s="10">
        <f t="shared" si="98"/>
        <v>183.43404720000001</v>
      </c>
      <c r="U187" s="4">
        <v>131</v>
      </c>
    </row>
    <row r="188" spans="1:21" ht="17.25" customHeight="1" outlineLevel="1" x14ac:dyDescent="0.25">
      <c r="A188" s="75" t="s">
        <v>191</v>
      </c>
      <c r="B188" s="166" t="s">
        <v>588</v>
      </c>
      <c r="C188" s="166"/>
      <c r="D188" s="166"/>
      <c r="E188" s="166"/>
      <c r="F188" s="166"/>
      <c r="G188" s="166"/>
      <c r="H188" s="45"/>
      <c r="I188" s="4"/>
      <c r="J188" s="123">
        <f t="shared" si="91"/>
        <v>194.20741200000003</v>
      </c>
      <c r="K188" s="32">
        <v>25</v>
      </c>
      <c r="L188" s="10">
        <v>2.69</v>
      </c>
      <c r="M188" s="10">
        <f>L188*K188</f>
        <v>67.25</v>
      </c>
      <c r="N188" s="10">
        <f>M188*40.2%</f>
        <v>27.034500000000001</v>
      </c>
      <c r="O188" s="10">
        <f>N188+M188</f>
        <v>94.284500000000008</v>
      </c>
      <c r="P188" s="10">
        <f t="shared" si="95"/>
        <v>54.685009999999998</v>
      </c>
      <c r="Q188" s="27">
        <v>12.87</v>
      </c>
      <c r="R188" s="10">
        <f>Q188+P188+O188</f>
        <v>161.83951000000002</v>
      </c>
      <c r="S188" s="10">
        <f>R188*20%</f>
        <v>32.367902000000008</v>
      </c>
      <c r="T188" s="10">
        <f>S188+R188</f>
        <v>194.20741200000003</v>
      </c>
      <c r="U188" s="4">
        <v>217</v>
      </c>
    </row>
    <row r="189" spans="1:21" outlineLevel="1" x14ac:dyDescent="0.25">
      <c r="A189" s="75" t="s">
        <v>196</v>
      </c>
      <c r="B189" s="166" t="s">
        <v>100</v>
      </c>
      <c r="C189" s="166"/>
      <c r="D189" s="166"/>
      <c r="E189" s="166"/>
      <c r="F189" s="166"/>
      <c r="G189" s="166"/>
      <c r="H189" s="45"/>
      <c r="I189" s="4"/>
      <c r="J189" s="123">
        <f t="shared" si="91"/>
        <v>216.7189272</v>
      </c>
      <c r="K189" s="32">
        <v>15</v>
      </c>
      <c r="L189" s="10">
        <v>3.69</v>
      </c>
      <c r="M189" s="10">
        <f>L189*K189</f>
        <v>55.35</v>
      </c>
      <c r="N189" s="10">
        <f>M189*40.2%</f>
        <v>22.250700000000002</v>
      </c>
      <c r="O189" s="10">
        <f>N189+M189</f>
        <v>77.600700000000003</v>
      </c>
      <c r="P189" s="10">
        <f t="shared" si="95"/>
        <v>45.008406000000001</v>
      </c>
      <c r="Q189" s="27">
        <v>57.99</v>
      </c>
      <c r="R189" s="10">
        <f>Q189+P189+O189</f>
        <v>180.59910600000001</v>
      </c>
      <c r="S189" s="10">
        <f>R189*20%</f>
        <v>36.119821200000004</v>
      </c>
      <c r="T189" s="10">
        <f>S189+R189</f>
        <v>216.7189272</v>
      </c>
      <c r="U189" s="4">
        <v>158</v>
      </c>
    </row>
    <row r="190" spans="1:21" outlineLevel="1" x14ac:dyDescent="0.25">
      <c r="A190" s="75" t="s">
        <v>197</v>
      </c>
      <c r="B190" s="166" t="s">
        <v>83</v>
      </c>
      <c r="C190" s="166"/>
      <c r="D190" s="166"/>
      <c r="E190" s="166"/>
      <c r="F190" s="166"/>
      <c r="G190" s="166"/>
      <c r="H190" s="45"/>
      <c r="I190" s="4"/>
      <c r="J190" s="123">
        <f t="shared" si="91"/>
        <v>189.3260472</v>
      </c>
      <c r="K190" s="32">
        <v>15</v>
      </c>
      <c r="L190" s="10">
        <v>2.69</v>
      </c>
      <c r="M190" s="10">
        <f t="shared" ref="M190:M196" si="106">L190*K190</f>
        <v>40.35</v>
      </c>
      <c r="N190" s="10">
        <f t="shared" ref="N190:N196" si="107">M190*40.2%</f>
        <v>16.220700000000001</v>
      </c>
      <c r="O190" s="10">
        <f t="shared" ref="O190:O196" si="108">N190+M190</f>
        <v>56.570700000000002</v>
      </c>
      <c r="P190" s="10">
        <f t="shared" si="95"/>
        <v>32.811005999999999</v>
      </c>
      <c r="Q190" s="27">
        <v>68.39</v>
      </c>
      <c r="R190" s="10">
        <f t="shared" ref="R190:R196" si="109">Q190+P190+O190</f>
        <v>157.77170599999999</v>
      </c>
      <c r="S190" s="10">
        <f t="shared" ref="S190:S196" si="110">R190*20%</f>
        <v>31.5543412</v>
      </c>
      <c r="T190" s="10">
        <f t="shared" ref="T190:T196" si="111">S190+R190</f>
        <v>189.3260472</v>
      </c>
      <c r="U190" s="4"/>
    </row>
    <row r="191" spans="1:21" outlineLevel="1" x14ac:dyDescent="0.25">
      <c r="A191" s="75" t="s">
        <v>198</v>
      </c>
      <c r="B191" s="166" t="s">
        <v>195</v>
      </c>
      <c r="C191" s="166"/>
      <c r="D191" s="166"/>
      <c r="E191" s="166"/>
      <c r="F191" s="166"/>
      <c r="G191" s="166"/>
      <c r="H191" s="45"/>
      <c r="I191" s="4"/>
      <c r="J191" s="123">
        <f t="shared" si="91"/>
        <v>179.2507296</v>
      </c>
      <c r="K191" s="32">
        <v>20</v>
      </c>
      <c r="L191" s="10">
        <v>2.69</v>
      </c>
      <c r="M191" s="10">
        <f t="shared" si="106"/>
        <v>53.8</v>
      </c>
      <c r="N191" s="10">
        <f t="shared" si="107"/>
        <v>21.627600000000001</v>
      </c>
      <c r="O191" s="10">
        <f t="shared" si="108"/>
        <v>75.427599999999998</v>
      </c>
      <c r="P191" s="10">
        <f t="shared" si="95"/>
        <v>43.748007999999999</v>
      </c>
      <c r="Q191" s="27">
        <v>30.2</v>
      </c>
      <c r="R191" s="10">
        <f t="shared" si="109"/>
        <v>149.375608</v>
      </c>
      <c r="S191" s="10">
        <f t="shared" si="110"/>
        <v>29.8751216</v>
      </c>
      <c r="T191" s="10">
        <f t="shared" si="111"/>
        <v>179.2507296</v>
      </c>
      <c r="U191" s="4">
        <v>163</v>
      </c>
    </row>
    <row r="192" spans="1:21" outlineLevel="1" x14ac:dyDescent="0.25">
      <c r="A192" s="75" t="s">
        <v>199</v>
      </c>
      <c r="B192" s="166" t="s">
        <v>552</v>
      </c>
      <c r="C192" s="166"/>
      <c r="D192" s="166"/>
      <c r="E192" s="166"/>
      <c r="F192" s="166"/>
      <c r="G192" s="166"/>
      <c r="H192" s="166"/>
      <c r="I192" s="4"/>
      <c r="J192" s="123">
        <f t="shared" si="91"/>
        <v>185.63472959999999</v>
      </c>
      <c r="K192" s="32">
        <v>20</v>
      </c>
      <c r="L192" s="10">
        <v>2.69</v>
      </c>
      <c r="M192" s="10">
        <f t="shared" si="106"/>
        <v>53.8</v>
      </c>
      <c r="N192" s="10">
        <f t="shared" si="107"/>
        <v>21.627600000000001</v>
      </c>
      <c r="O192" s="10">
        <f t="shared" si="108"/>
        <v>75.427599999999998</v>
      </c>
      <c r="P192" s="10">
        <f t="shared" si="95"/>
        <v>43.748007999999999</v>
      </c>
      <c r="Q192" s="27">
        <v>35.520000000000003</v>
      </c>
      <c r="R192" s="10">
        <f t="shared" si="109"/>
        <v>154.69560799999999</v>
      </c>
      <c r="S192" s="10">
        <f t="shared" si="110"/>
        <v>30.9391216</v>
      </c>
      <c r="T192" s="10">
        <f t="shared" si="111"/>
        <v>185.63472959999999</v>
      </c>
      <c r="U192" s="4">
        <v>206</v>
      </c>
    </row>
    <row r="193" spans="1:21" ht="15.75" customHeight="1" outlineLevel="1" x14ac:dyDescent="0.25">
      <c r="A193" s="75" t="s">
        <v>200</v>
      </c>
      <c r="B193" s="166" t="s">
        <v>812</v>
      </c>
      <c r="C193" s="166"/>
      <c r="D193" s="166"/>
      <c r="E193" s="166"/>
      <c r="F193" s="166"/>
      <c r="G193" s="166"/>
      <c r="H193" s="166"/>
      <c r="I193" s="4"/>
      <c r="J193" s="123">
        <f t="shared" si="91"/>
        <v>273.54409440000001</v>
      </c>
      <c r="K193" s="32">
        <v>30</v>
      </c>
      <c r="L193" s="10">
        <v>2.69</v>
      </c>
      <c r="M193" s="10">
        <f t="shared" si="106"/>
        <v>80.7</v>
      </c>
      <c r="N193" s="10">
        <f t="shared" si="107"/>
        <v>32.441400000000002</v>
      </c>
      <c r="O193" s="10">
        <f t="shared" si="108"/>
        <v>113.1414</v>
      </c>
      <c r="P193" s="10">
        <f t="shared" si="95"/>
        <v>65.622011999999998</v>
      </c>
      <c r="Q193" s="27">
        <v>49.19</v>
      </c>
      <c r="R193" s="10">
        <f t="shared" si="109"/>
        <v>227.95341200000001</v>
      </c>
      <c r="S193" s="10">
        <f t="shared" si="110"/>
        <v>45.590682400000006</v>
      </c>
      <c r="T193" s="10">
        <f t="shared" si="111"/>
        <v>273.54409440000001</v>
      </c>
      <c r="U193" s="4"/>
    </row>
    <row r="194" spans="1:21" ht="17.25" customHeight="1" outlineLevel="1" x14ac:dyDescent="0.25">
      <c r="A194" s="75" t="s">
        <v>201</v>
      </c>
      <c r="B194" s="166" t="s">
        <v>813</v>
      </c>
      <c r="C194" s="166"/>
      <c r="D194" s="166"/>
      <c r="E194" s="166"/>
      <c r="F194" s="166"/>
      <c r="G194" s="166"/>
      <c r="H194" s="166"/>
      <c r="I194" s="4"/>
      <c r="J194" s="123">
        <f t="shared" ref="J194" si="112">T194</f>
        <v>158.01072960000002</v>
      </c>
      <c r="K194" s="32">
        <v>20</v>
      </c>
      <c r="L194" s="10">
        <v>2.69</v>
      </c>
      <c r="M194" s="10">
        <f t="shared" ref="M194" si="113">L194*K194</f>
        <v>53.8</v>
      </c>
      <c r="N194" s="10">
        <f t="shared" ref="N194" si="114">M194*40.2%</f>
        <v>21.627600000000001</v>
      </c>
      <c r="O194" s="10">
        <f t="shared" ref="O194" si="115">N194+M194</f>
        <v>75.427599999999998</v>
      </c>
      <c r="P194" s="10">
        <f t="shared" si="95"/>
        <v>43.748007999999999</v>
      </c>
      <c r="Q194" s="27">
        <v>12.5</v>
      </c>
      <c r="R194" s="10">
        <f t="shared" ref="R194" si="116">Q194+P194+O194</f>
        <v>131.67560800000001</v>
      </c>
      <c r="S194" s="10">
        <f t="shared" ref="S194" si="117">R194*20%</f>
        <v>26.335121600000004</v>
      </c>
      <c r="T194" s="10">
        <f t="shared" ref="T194" si="118">S194+R194</f>
        <v>158.01072960000002</v>
      </c>
      <c r="U194" s="4"/>
    </row>
    <row r="195" spans="1:21" ht="15.75" customHeight="1" outlineLevel="1" x14ac:dyDescent="0.25">
      <c r="A195" s="150" t="s">
        <v>621</v>
      </c>
      <c r="B195" s="166" t="s">
        <v>202</v>
      </c>
      <c r="C195" s="166"/>
      <c r="D195" s="166"/>
      <c r="E195" s="166"/>
      <c r="F195" s="166"/>
      <c r="G195" s="166"/>
      <c r="H195" s="45"/>
      <c r="I195" s="4"/>
      <c r="J195" s="123">
        <f t="shared" si="91"/>
        <v>257.41872960000001</v>
      </c>
      <c r="K195" s="32">
        <v>20</v>
      </c>
      <c r="L195" s="10">
        <v>2.69</v>
      </c>
      <c r="M195" s="10">
        <f t="shared" si="106"/>
        <v>53.8</v>
      </c>
      <c r="N195" s="10">
        <f t="shared" si="107"/>
        <v>21.627600000000001</v>
      </c>
      <c r="O195" s="10">
        <f t="shared" si="108"/>
        <v>75.427599999999998</v>
      </c>
      <c r="P195" s="10">
        <f t="shared" si="95"/>
        <v>43.748007999999999</v>
      </c>
      <c r="Q195" s="27">
        <v>95.34</v>
      </c>
      <c r="R195" s="10">
        <f t="shared" si="109"/>
        <v>214.51560799999999</v>
      </c>
      <c r="S195" s="10">
        <f t="shared" si="110"/>
        <v>42.903121599999999</v>
      </c>
      <c r="T195" s="10">
        <f t="shared" si="111"/>
        <v>257.41872960000001</v>
      </c>
      <c r="U195" s="4">
        <v>154</v>
      </c>
    </row>
    <row r="196" spans="1:21" ht="18.75" customHeight="1" outlineLevel="1" x14ac:dyDescent="0.25">
      <c r="A196" s="150" t="s">
        <v>811</v>
      </c>
      <c r="B196" s="166" t="s">
        <v>814</v>
      </c>
      <c r="C196" s="166"/>
      <c r="D196" s="166"/>
      <c r="E196" s="166"/>
      <c r="F196" s="166"/>
      <c r="G196" s="166"/>
      <c r="H196" s="166"/>
      <c r="I196" s="4"/>
      <c r="J196" s="123">
        <f t="shared" si="91"/>
        <v>375.42145920000002</v>
      </c>
      <c r="K196" s="32">
        <v>40</v>
      </c>
      <c r="L196" s="10">
        <v>2.69</v>
      </c>
      <c r="M196" s="10">
        <f t="shared" si="106"/>
        <v>107.6</v>
      </c>
      <c r="N196" s="10">
        <f t="shared" si="107"/>
        <v>43.255200000000002</v>
      </c>
      <c r="O196" s="10">
        <f t="shared" si="108"/>
        <v>150.8552</v>
      </c>
      <c r="P196" s="10">
        <f t="shared" si="95"/>
        <v>87.496015999999997</v>
      </c>
      <c r="Q196" s="27">
        <v>74.5</v>
      </c>
      <c r="R196" s="10">
        <f t="shared" si="109"/>
        <v>312.85121600000002</v>
      </c>
      <c r="S196" s="10">
        <f t="shared" si="110"/>
        <v>62.570243200000007</v>
      </c>
      <c r="T196" s="10">
        <f t="shared" si="111"/>
        <v>375.42145920000002</v>
      </c>
      <c r="U196" s="4">
        <v>600</v>
      </c>
    </row>
    <row r="197" spans="1:21" ht="18.75" customHeight="1" outlineLevel="1" x14ac:dyDescent="0.25">
      <c r="A197" s="150" t="s">
        <v>815</v>
      </c>
      <c r="B197" s="166" t="s">
        <v>816</v>
      </c>
      <c r="C197" s="166"/>
      <c r="D197" s="166"/>
      <c r="E197" s="166"/>
      <c r="F197" s="166"/>
      <c r="G197" s="166"/>
      <c r="H197" s="166"/>
      <c r="I197" s="4"/>
      <c r="J197" s="123">
        <f t="shared" ref="J197:J198" si="119">T197</f>
        <v>352.6334592</v>
      </c>
      <c r="K197" s="32">
        <v>40</v>
      </c>
      <c r="L197" s="10">
        <v>2.69</v>
      </c>
      <c r="M197" s="10">
        <f t="shared" ref="M197:M198" si="120">L197*K197</f>
        <v>107.6</v>
      </c>
      <c r="N197" s="10">
        <f t="shared" ref="N197:N198" si="121">M197*40.2%</f>
        <v>43.255200000000002</v>
      </c>
      <c r="O197" s="10">
        <f t="shared" ref="O197:O198" si="122">N197+M197</f>
        <v>150.8552</v>
      </c>
      <c r="P197" s="10">
        <f t="shared" si="95"/>
        <v>87.496015999999997</v>
      </c>
      <c r="Q197" s="27">
        <v>55.51</v>
      </c>
      <c r="R197" s="10">
        <f t="shared" ref="R197:R198" si="123">Q197+P197+O197</f>
        <v>293.86121600000001</v>
      </c>
      <c r="S197" s="10">
        <f t="shared" ref="S197" si="124">R197*20%</f>
        <v>58.772243200000005</v>
      </c>
      <c r="T197" s="10">
        <f t="shared" ref="T197:T198" si="125">S197+R197</f>
        <v>352.6334592</v>
      </c>
      <c r="U197" s="4"/>
    </row>
    <row r="198" spans="1:21" outlineLevel="1" x14ac:dyDescent="0.25">
      <c r="A198" s="150" t="s">
        <v>846</v>
      </c>
      <c r="B198" s="166" t="s">
        <v>405</v>
      </c>
      <c r="C198" s="166"/>
      <c r="D198" s="166"/>
      <c r="E198" s="166"/>
      <c r="F198" s="166"/>
      <c r="G198" s="166"/>
      <c r="H198" s="141"/>
      <c r="I198" s="4"/>
      <c r="J198" s="123">
        <f t="shared" si="119"/>
        <v>185.78894920000002</v>
      </c>
      <c r="K198" s="32">
        <v>20</v>
      </c>
      <c r="L198" s="10">
        <v>2.69</v>
      </c>
      <c r="M198" s="10">
        <f t="shared" si="120"/>
        <v>53.8</v>
      </c>
      <c r="N198" s="10">
        <f t="shared" si="121"/>
        <v>21.627600000000001</v>
      </c>
      <c r="O198" s="10">
        <f t="shared" si="122"/>
        <v>75.427599999999998</v>
      </c>
      <c r="P198" s="10">
        <f t="shared" si="95"/>
        <v>43.748007999999999</v>
      </c>
      <c r="Q198" s="27">
        <v>42.38</v>
      </c>
      <c r="R198" s="10">
        <f t="shared" si="123"/>
        <v>161.55560800000001</v>
      </c>
      <c r="S198" s="10">
        <f>R198*15%</f>
        <v>24.233341200000002</v>
      </c>
      <c r="T198" s="10">
        <f t="shared" si="125"/>
        <v>185.78894920000002</v>
      </c>
      <c r="U198" s="4">
        <v>193</v>
      </c>
    </row>
    <row r="199" spans="1:21" s="87" customFormat="1" ht="30" customHeight="1" outlineLevel="1" x14ac:dyDescent="0.25">
      <c r="A199" s="150" t="s">
        <v>846</v>
      </c>
      <c r="B199" s="201" t="s">
        <v>710</v>
      </c>
      <c r="C199" s="2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100"/>
    </row>
    <row r="200" spans="1:21" s="86" customFormat="1" outlineLevel="1" x14ac:dyDescent="0.25">
      <c r="A200" s="150" t="s">
        <v>847</v>
      </c>
      <c r="B200" s="179" t="s">
        <v>80</v>
      </c>
      <c r="C200" s="179"/>
      <c r="D200" s="179"/>
      <c r="E200" s="179"/>
      <c r="F200" s="179"/>
      <c r="G200" s="179"/>
      <c r="H200" s="179"/>
      <c r="I200" s="84"/>
      <c r="J200" s="128">
        <f>T200</f>
        <v>200.36341200000001</v>
      </c>
      <c r="K200" s="85">
        <v>25</v>
      </c>
      <c r="L200" s="85">
        <v>2.69</v>
      </c>
      <c r="M200" s="85">
        <f t="shared" ref="M200:M202" si="126">L200*K200</f>
        <v>67.25</v>
      </c>
      <c r="N200" s="85">
        <f t="shared" ref="N200:N202" si="127">M200*40.2%</f>
        <v>27.034500000000001</v>
      </c>
      <c r="O200" s="85">
        <f t="shared" ref="O200:O202" si="128">N200+M200</f>
        <v>94.284500000000008</v>
      </c>
      <c r="P200" s="85">
        <f t="shared" ref="P200:P202" si="129">O200*58%</f>
        <v>54.685009999999998</v>
      </c>
      <c r="Q200" s="85">
        <v>18</v>
      </c>
      <c r="R200" s="85">
        <f t="shared" ref="R200:R204" si="130">Q200+P200+O200</f>
        <v>166.96951000000001</v>
      </c>
      <c r="S200" s="85">
        <f t="shared" ref="S200:S204" si="131">R200*20%</f>
        <v>33.393902000000004</v>
      </c>
      <c r="T200" s="85">
        <f t="shared" ref="T200:T204" si="132">S200+R200</f>
        <v>200.36341200000001</v>
      </c>
      <c r="U200" s="84">
        <v>200</v>
      </c>
    </row>
    <row r="201" spans="1:21" s="92" customFormat="1" outlineLevel="1" x14ac:dyDescent="0.25">
      <c r="A201" s="150" t="s">
        <v>848</v>
      </c>
      <c r="B201" s="177" t="s">
        <v>192</v>
      </c>
      <c r="C201" s="177"/>
      <c r="D201" s="177"/>
      <c r="E201" s="177"/>
      <c r="F201" s="177"/>
      <c r="G201" s="177"/>
      <c r="H201" s="93"/>
      <c r="I201" s="88"/>
      <c r="J201" s="128">
        <f t="shared" ref="J201:J212" si="133">T201</f>
        <v>304.5254592</v>
      </c>
      <c r="K201" s="89">
        <v>40</v>
      </c>
      <c r="L201" s="90">
        <v>2.69</v>
      </c>
      <c r="M201" s="90">
        <f t="shared" si="126"/>
        <v>107.6</v>
      </c>
      <c r="N201" s="90">
        <f t="shared" si="127"/>
        <v>43.255200000000002</v>
      </c>
      <c r="O201" s="90">
        <f t="shared" si="128"/>
        <v>150.8552</v>
      </c>
      <c r="P201" s="90">
        <f t="shared" si="129"/>
        <v>87.496015999999997</v>
      </c>
      <c r="Q201" s="91">
        <v>15.42</v>
      </c>
      <c r="R201" s="90">
        <f t="shared" si="130"/>
        <v>253.77121599999998</v>
      </c>
      <c r="S201" s="90">
        <f t="shared" si="131"/>
        <v>50.754243199999998</v>
      </c>
      <c r="T201" s="90">
        <f t="shared" si="132"/>
        <v>304.5254592</v>
      </c>
      <c r="U201" s="88">
        <v>260</v>
      </c>
    </row>
    <row r="202" spans="1:21" s="92" customFormat="1" outlineLevel="1" x14ac:dyDescent="0.25">
      <c r="A202" s="150" t="s">
        <v>849</v>
      </c>
      <c r="B202" s="177" t="s">
        <v>81</v>
      </c>
      <c r="C202" s="177"/>
      <c r="D202" s="177"/>
      <c r="E202" s="177"/>
      <c r="F202" s="177"/>
      <c r="G202" s="177"/>
      <c r="H202" s="93"/>
      <c r="I202" s="88"/>
      <c r="J202" s="128">
        <f t="shared" si="133"/>
        <v>346.57814159999998</v>
      </c>
      <c r="K202" s="89">
        <v>45</v>
      </c>
      <c r="L202" s="90">
        <v>2.69</v>
      </c>
      <c r="M202" s="90">
        <f t="shared" si="126"/>
        <v>121.05</v>
      </c>
      <c r="N202" s="90">
        <f t="shared" si="127"/>
        <v>48.662100000000002</v>
      </c>
      <c r="O202" s="90">
        <f t="shared" si="128"/>
        <v>169.71209999999999</v>
      </c>
      <c r="P202" s="90">
        <f t="shared" si="129"/>
        <v>98.43301799999999</v>
      </c>
      <c r="Q202" s="91">
        <v>20.67</v>
      </c>
      <c r="R202" s="90">
        <f t="shared" si="130"/>
        <v>288.81511799999998</v>
      </c>
      <c r="S202" s="90">
        <f t="shared" si="131"/>
        <v>57.763023599999997</v>
      </c>
      <c r="T202" s="90">
        <f t="shared" si="132"/>
        <v>346.57814159999998</v>
      </c>
      <c r="U202" s="88">
        <v>312</v>
      </c>
    </row>
    <row r="203" spans="1:21" s="92" customFormat="1" outlineLevel="1" x14ac:dyDescent="0.25">
      <c r="A203" s="150" t="s">
        <v>850</v>
      </c>
      <c r="B203" s="177" t="s">
        <v>193</v>
      </c>
      <c r="C203" s="177"/>
      <c r="D203" s="177"/>
      <c r="E203" s="177"/>
      <c r="F203" s="177"/>
      <c r="G203" s="177"/>
      <c r="H203" s="93"/>
      <c r="I203" s="88"/>
      <c r="J203" s="128">
        <f t="shared" si="133"/>
        <v>223.403412</v>
      </c>
      <c r="K203" s="89">
        <v>25</v>
      </c>
      <c r="L203" s="90">
        <v>2.69</v>
      </c>
      <c r="M203" s="90">
        <f t="shared" ref="M203:M204" si="134">L203*K203</f>
        <v>67.25</v>
      </c>
      <c r="N203" s="90">
        <f t="shared" ref="N203:N204" si="135">M203*40.2%</f>
        <v>27.034500000000001</v>
      </c>
      <c r="O203" s="90">
        <f t="shared" ref="O203:O204" si="136">N203+M203</f>
        <v>94.284500000000008</v>
      </c>
      <c r="P203" s="90">
        <f t="shared" ref="P203:P204" si="137">O203*58%</f>
        <v>54.685009999999998</v>
      </c>
      <c r="Q203" s="91">
        <v>37.200000000000003</v>
      </c>
      <c r="R203" s="90">
        <f t="shared" si="130"/>
        <v>186.16951</v>
      </c>
      <c r="S203" s="90">
        <f t="shared" si="131"/>
        <v>37.233902</v>
      </c>
      <c r="T203" s="90">
        <f t="shared" si="132"/>
        <v>223.403412</v>
      </c>
      <c r="U203" s="88">
        <v>153</v>
      </c>
    </row>
    <row r="204" spans="1:21" s="92" customFormat="1" outlineLevel="1" x14ac:dyDescent="0.25">
      <c r="A204" s="150" t="s">
        <v>851</v>
      </c>
      <c r="B204" s="177" t="s">
        <v>61</v>
      </c>
      <c r="C204" s="177"/>
      <c r="D204" s="177"/>
      <c r="E204" s="177"/>
      <c r="F204" s="177"/>
      <c r="G204" s="177"/>
      <c r="H204" s="93"/>
      <c r="I204" s="88"/>
      <c r="J204" s="128">
        <f t="shared" si="133"/>
        <v>218.61541199999999</v>
      </c>
      <c r="K204" s="89">
        <v>25</v>
      </c>
      <c r="L204" s="90">
        <v>2.69</v>
      </c>
      <c r="M204" s="90">
        <f t="shared" si="134"/>
        <v>67.25</v>
      </c>
      <c r="N204" s="90">
        <f t="shared" si="135"/>
        <v>27.034500000000001</v>
      </c>
      <c r="O204" s="90">
        <f t="shared" si="136"/>
        <v>94.284500000000008</v>
      </c>
      <c r="P204" s="90">
        <f t="shared" si="137"/>
        <v>54.685009999999998</v>
      </c>
      <c r="Q204" s="91">
        <v>33.21</v>
      </c>
      <c r="R204" s="90">
        <f t="shared" si="130"/>
        <v>182.17950999999999</v>
      </c>
      <c r="S204" s="90">
        <f t="shared" si="131"/>
        <v>36.435901999999999</v>
      </c>
      <c r="T204" s="90">
        <f t="shared" si="132"/>
        <v>218.61541199999999</v>
      </c>
      <c r="U204" s="88">
        <v>191</v>
      </c>
    </row>
    <row r="205" spans="1:21" s="92" customFormat="1" ht="21.75" customHeight="1" outlineLevel="1" x14ac:dyDescent="0.25">
      <c r="A205" s="150" t="s">
        <v>852</v>
      </c>
      <c r="B205" s="177" t="s">
        <v>809</v>
      </c>
      <c r="C205" s="177"/>
      <c r="D205" s="177"/>
      <c r="E205" s="177"/>
      <c r="F205" s="177"/>
      <c r="G205" s="177"/>
      <c r="H205" s="93"/>
      <c r="I205" s="88"/>
      <c r="J205" s="128">
        <f t="shared" si="133"/>
        <v>354.22009439999999</v>
      </c>
      <c r="K205" s="89">
        <v>30</v>
      </c>
      <c r="L205" s="90">
        <v>2.69</v>
      </c>
      <c r="M205" s="90">
        <f t="shared" ref="M205:M211" si="138">L205*K205</f>
        <v>80.7</v>
      </c>
      <c r="N205" s="90">
        <f t="shared" ref="N205:N211" si="139">M205*40.2%</f>
        <v>32.441400000000002</v>
      </c>
      <c r="O205" s="90">
        <f t="shared" ref="O205:O211" si="140">N205+M205</f>
        <v>113.1414</v>
      </c>
      <c r="P205" s="90">
        <f t="shared" ref="P205:P211" si="141">O205*58%</f>
        <v>65.622011999999998</v>
      </c>
      <c r="Q205" s="91">
        <v>116.42</v>
      </c>
      <c r="R205" s="90">
        <f t="shared" ref="R205:R211" si="142">Q205+P205+O205</f>
        <v>295.18341199999998</v>
      </c>
      <c r="S205" s="90">
        <f t="shared" ref="S205:S211" si="143">R205*20%</f>
        <v>59.036682399999997</v>
      </c>
      <c r="T205" s="90">
        <f t="shared" ref="T205:T211" si="144">S205+R205</f>
        <v>354.22009439999999</v>
      </c>
      <c r="U205" s="88">
        <v>504</v>
      </c>
    </row>
    <row r="206" spans="1:21" s="92" customFormat="1" ht="18.75" customHeight="1" outlineLevel="1" x14ac:dyDescent="0.25">
      <c r="A206" s="150" t="s">
        <v>998</v>
      </c>
      <c r="B206" s="177" t="s">
        <v>810</v>
      </c>
      <c r="C206" s="177"/>
      <c r="D206" s="177"/>
      <c r="E206" s="177"/>
      <c r="F206" s="177"/>
      <c r="G206" s="177"/>
      <c r="H206" s="93"/>
      <c r="I206" s="88"/>
      <c r="J206" s="128">
        <f t="shared" si="133"/>
        <v>254.6200944</v>
      </c>
      <c r="K206" s="89">
        <v>30</v>
      </c>
      <c r="L206" s="90">
        <v>2.69</v>
      </c>
      <c r="M206" s="90">
        <f t="shared" si="138"/>
        <v>80.7</v>
      </c>
      <c r="N206" s="90">
        <f t="shared" si="139"/>
        <v>32.441400000000002</v>
      </c>
      <c r="O206" s="90">
        <f t="shared" si="140"/>
        <v>113.1414</v>
      </c>
      <c r="P206" s="90">
        <f t="shared" si="141"/>
        <v>65.622011999999998</v>
      </c>
      <c r="Q206" s="91">
        <v>33.42</v>
      </c>
      <c r="R206" s="90">
        <f t="shared" si="142"/>
        <v>212.183412</v>
      </c>
      <c r="S206" s="90">
        <f t="shared" si="143"/>
        <v>42.436682400000002</v>
      </c>
      <c r="T206" s="90">
        <f t="shared" si="144"/>
        <v>254.6200944</v>
      </c>
      <c r="U206" s="88"/>
    </row>
    <row r="207" spans="1:21" s="92" customFormat="1" ht="20.25" customHeight="1" outlineLevel="1" x14ac:dyDescent="0.25">
      <c r="A207" s="150" t="s">
        <v>999</v>
      </c>
      <c r="B207" s="177" t="s">
        <v>814</v>
      </c>
      <c r="C207" s="177"/>
      <c r="D207" s="177"/>
      <c r="E207" s="177"/>
      <c r="F207" s="177"/>
      <c r="G207" s="177"/>
      <c r="H207" s="177"/>
      <c r="I207" s="88"/>
      <c r="J207" s="128">
        <f t="shared" si="133"/>
        <v>375.42145920000002</v>
      </c>
      <c r="K207" s="89">
        <v>40</v>
      </c>
      <c r="L207" s="90">
        <v>2.69</v>
      </c>
      <c r="M207" s="90">
        <f t="shared" si="138"/>
        <v>107.6</v>
      </c>
      <c r="N207" s="90">
        <f t="shared" si="139"/>
        <v>43.255200000000002</v>
      </c>
      <c r="O207" s="90">
        <f t="shared" si="140"/>
        <v>150.8552</v>
      </c>
      <c r="P207" s="90">
        <f t="shared" si="141"/>
        <v>87.496015999999997</v>
      </c>
      <c r="Q207" s="91">
        <v>74.5</v>
      </c>
      <c r="R207" s="90">
        <f t="shared" si="142"/>
        <v>312.85121600000002</v>
      </c>
      <c r="S207" s="90">
        <f t="shared" si="143"/>
        <v>62.570243200000007</v>
      </c>
      <c r="T207" s="90">
        <f t="shared" si="144"/>
        <v>375.42145920000002</v>
      </c>
      <c r="U207" s="88">
        <v>600</v>
      </c>
    </row>
    <row r="208" spans="1:21" s="92" customFormat="1" ht="21" customHeight="1" outlineLevel="1" x14ac:dyDescent="0.25">
      <c r="A208" s="150" t="s">
        <v>853</v>
      </c>
      <c r="B208" s="177" t="s">
        <v>816</v>
      </c>
      <c r="C208" s="177"/>
      <c r="D208" s="177"/>
      <c r="E208" s="177"/>
      <c r="F208" s="177"/>
      <c r="G208" s="177"/>
      <c r="H208" s="177"/>
      <c r="I208" s="88"/>
      <c r="J208" s="128">
        <f t="shared" si="133"/>
        <v>352.6334592</v>
      </c>
      <c r="K208" s="89">
        <v>40</v>
      </c>
      <c r="L208" s="90">
        <v>2.69</v>
      </c>
      <c r="M208" s="90">
        <f t="shared" si="138"/>
        <v>107.6</v>
      </c>
      <c r="N208" s="90">
        <f t="shared" si="139"/>
        <v>43.255200000000002</v>
      </c>
      <c r="O208" s="90">
        <f t="shared" si="140"/>
        <v>150.8552</v>
      </c>
      <c r="P208" s="90">
        <f t="shared" si="141"/>
        <v>87.496015999999997</v>
      </c>
      <c r="Q208" s="91">
        <v>55.51</v>
      </c>
      <c r="R208" s="90">
        <f t="shared" si="142"/>
        <v>293.86121600000001</v>
      </c>
      <c r="S208" s="90">
        <f t="shared" si="143"/>
        <v>58.772243200000005</v>
      </c>
      <c r="T208" s="90">
        <f t="shared" si="144"/>
        <v>352.6334592</v>
      </c>
      <c r="U208" s="88"/>
    </row>
    <row r="209" spans="1:21" s="92" customFormat="1" outlineLevel="1" x14ac:dyDescent="0.25">
      <c r="A209" s="150" t="s">
        <v>854</v>
      </c>
      <c r="B209" s="93" t="s">
        <v>711</v>
      </c>
      <c r="C209" s="93"/>
      <c r="D209" s="93"/>
      <c r="E209" s="93"/>
      <c r="F209" s="93"/>
      <c r="G209" s="93"/>
      <c r="H209" s="93"/>
      <c r="I209" s="88"/>
      <c r="J209" s="128">
        <f t="shared" si="133"/>
        <v>229.1920944</v>
      </c>
      <c r="K209" s="89">
        <v>30</v>
      </c>
      <c r="L209" s="90">
        <v>2.69</v>
      </c>
      <c r="M209" s="90">
        <f t="shared" si="138"/>
        <v>80.7</v>
      </c>
      <c r="N209" s="90">
        <f t="shared" si="139"/>
        <v>32.441400000000002</v>
      </c>
      <c r="O209" s="90">
        <f t="shared" si="140"/>
        <v>113.1414</v>
      </c>
      <c r="P209" s="90">
        <f t="shared" si="141"/>
        <v>65.622011999999998</v>
      </c>
      <c r="Q209" s="91">
        <v>12.23</v>
      </c>
      <c r="R209" s="90">
        <f t="shared" si="142"/>
        <v>190.99341200000001</v>
      </c>
      <c r="S209" s="90">
        <f t="shared" si="143"/>
        <v>38.198682400000003</v>
      </c>
      <c r="T209" s="90">
        <f t="shared" si="144"/>
        <v>229.1920944</v>
      </c>
      <c r="U209" s="88">
        <v>207</v>
      </c>
    </row>
    <row r="210" spans="1:21" s="92" customFormat="1" outlineLevel="1" x14ac:dyDescent="0.25">
      <c r="A210" s="150" t="s">
        <v>855</v>
      </c>
      <c r="B210" s="93" t="s">
        <v>712</v>
      </c>
      <c r="C210" s="93"/>
      <c r="D210" s="93"/>
      <c r="E210" s="93"/>
      <c r="F210" s="93"/>
      <c r="G210" s="93"/>
      <c r="H210" s="93"/>
      <c r="I210" s="88"/>
      <c r="J210" s="128">
        <f t="shared" si="133"/>
        <v>185.63472959999999</v>
      </c>
      <c r="K210" s="89">
        <v>20</v>
      </c>
      <c r="L210" s="90">
        <v>2.69</v>
      </c>
      <c r="M210" s="90">
        <f t="shared" si="138"/>
        <v>53.8</v>
      </c>
      <c r="N210" s="90">
        <f t="shared" si="139"/>
        <v>21.627600000000001</v>
      </c>
      <c r="O210" s="90">
        <f t="shared" si="140"/>
        <v>75.427599999999998</v>
      </c>
      <c r="P210" s="90">
        <f t="shared" si="141"/>
        <v>43.748007999999999</v>
      </c>
      <c r="Q210" s="91">
        <v>35.520000000000003</v>
      </c>
      <c r="R210" s="90">
        <f t="shared" si="142"/>
        <v>154.69560799999999</v>
      </c>
      <c r="S210" s="90">
        <f t="shared" si="143"/>
        <v>30.9391216</v>
      </c>
      <c r="T210" s="90">
        <f t="shared" si="144"/>
        <v>185.63472959999999</v>
      </c>
      <c r="U210" s="88">
        <v>206</v>
      </c>
    </row>
    <row r="211" spans="1:21" s="92" customFormat="1" outlineLevel="1" x14ac:dyDescent="0.25">
      <c r="A211" s="150" t="s">
        <v>1000</v>
      </c>
      <c r="B211" s="93" t="s">
        <v>195</v>
      </c>
      <c r="C211" s="93"/>
      <c r="D211" s="93"/>
      <c r="E211" s="93"/>
      <c r="F211" s="93"/>
      <c r="G211" s="93"/>
      <c r="H211" s="93"/>
      <c r="I211" s="88"/>
      <c r="J211" s="128">
        <f t="shared" si="133"/>
        <v>179.2507296</v>
      </c>
      <c r="K211" s="89">
        <v>20</v>
      </c>
      <c r="L211" s="90">
        <v>2.69</v>
      </c>
      <c r="M211" s="90">
        <f t="shared" si="138"/>
        <v>53.8</v>
      </c>
      <c r="N211" s="90">
        <f t="shared" si="139"/>
        <v>21.627600000000001</v>
      </c>
      <c r="O211" s="90">
        <f t="shared" si="140"/>
        <v>75.427599999999998</v>
      </c>
      <c r="P211" s="90">
        <f t="shared" si="141"/>
        <v>43.748007999999999</v>
      </c>
      <c r="Q211" s="91">
        <v>30.2</v>
      </c>
      <c r="R211" s="90">
        <f t="shared" si="142"/>
        <v>149.375608</v>
      </c>
      <c r="S211" s="90">
        <f t="shared" si="143"/>
        <v>29.8751216</v>
      </c>
      <c r="T211" s="90">
        <f t="shared" si="144"/>
        <v>179.2507296</v>
      </c>
      <c r="U211" s="88">
        <v>163</v>
      </c>
    </row>
    <row r="212" spans="1:21" s="86" customFormat="1" outlineLevel="1" x14ac:dyDescent="0.25">
      <c r="A212" s="150" t="s">
        <v>1001</v>
      </c>
      <c r="B212" s="179" t="s">
        <v>406</v>
      </c>
      <c r="C212" s="179"/>
      <c r="D212" s="179"/>
      <c r="E212" s="179"/>
      <c r="F212" s="179"/>
      <c r="G212" s="179"/>
      <c r="H212" s="83"/>
      <c r="I212" s="84"/>
      <c r="J212" s="128">
        <f t="shared" si="133"/>
        <v>193.86672960000001</v>
      </c>
      <c r="K212" s="85">
        <v>20</v>
      </c>
      <c r="L212" s="85">
        <v>2.69</v>
      </c>
      <c r="M212" s="85">
        <f t="shared" ref="M212" si="145">L212*K212</f>
        <v>53.8</v>
      </c>
      <c r="N212" s="85">
        <f t="shared" ref="N212" si="146">M212*40.2%</f>
        <v>21.627600000000001</v>
      </c>
      <c r="O212" s="85">
        <f t="shared" ref="O212" si="147">N212+M212</f>
        <v>75.427599999999998</v>
      </c>
      <c r="P212" s="85">
        <f t="shared" ref="P212" si="148">O212*58%</f>
        <v>43.748007999999999</v>
      </c>
      <c r="Q212" s="85">
        <v>42.38</v>
      </c>
      <c r="R212" s="85">
        <f t="shared" ref="R212" si="149">Q212+P212+O212</f>
        <v>161.55560800000001</v>
      </c>
      <c r="S212" s="85">
        <f t="shared" ref="S212" si="150">R212*20%</f>
        <v>32.3111216</v>
      </c>
      <c r="T212" s="85">
        <f t="shared" ref="T212" si="151">S212+R212</f>
        <v>193.86672960000001</v>
      </c>
      <c r="U212" s="84">
        <v>193</v>
      </c>
    </row>
    <row r="213" spans="1:21" s="18" customFormat="1" ht="16.5" customHeight="1" outlineLevel="1" x14ac:dyDescent="0.25">
      <c r="A213" s="139" t="s">
        <v>133</v>
      </c>
      <c r="B213" s="176" t="s">
        <v>597</v>
      </c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9"/>
    </row>
    <row r="214" spans="1:21" outlineLevel="1" x14ac:dyDescent="0.25">
      <c r="A214" s="75" t="s">
        <v>182</v>
      </c>
      <c r="B214" s="166" t="s">
        <v>80</v>
      </c>
      <c r="C214" s="166"/>
      <c r="D214" s="166"/>
      <c r="E214" s="166"/>
      <c r="F214" s="166"/>
      <c r="G214" s="166"/>
      <c r="H214" s="166"/>
      <c r="I214" s="4"/>
      <c r="J214" s="123">
        <f>T214</f>
        <v>236.5120944</v>
      </c>
      <c r="K214" s="32">
        <v>30</v>
      </c>
      <c r="L214" s="10">
        <v>2.69</v>
      </c>
      <c r="M214" s="10">
        <f>L214*K214</f>
        <v>80.7</v>
      </c>
      <c r="N214" s="10">
        <f>M214*40.2%</f>
        <v>32.441400000000002</v>
      </c>
      <c r="O214" s="10">
        <f>N214+M214</f>
        <v>113.1414</v>
      </c>
      <c r="P214" s="10">
        <f>O214*58%</f>
        <v>65.622011999999998</v>
      </c>
      <c r="Q214" s="27">
        <v>18.329999999999998</v>
      </c>
      <c r="R214" s="10">
        <f>Q214+P214+O214</f>
        <v>197.093412</v>
      </c>
      <c r="S214" s="10">
        <f>R214*20%</f>
        <v>39.418682400000002</v>
      </c>
      <c r="T214" s="10">
        <f>S214+R214</f>
        <v>236.5120944</v>
      </c>
      <c r="U214" s="4">
        <v>200</v>
      </c>
    </row>
    <row r="215" spans="1:21" outlineLevel="1" x14ac:dyDescent="0.25">
      <c r="A215" s="75" t="s">
        <v>183</v>
      </c>
      <c r="B215" s="166" t="s">
        <v>551</v>
      </c>
      <c r="C215" s="166"/>
      <c r="D215" s="166"/>
      <c r="E215" s="166"/>
      <c r="F215" s="166"/>
      <c r="G215" s="166"/>
      <c r="H215" s="45"/>
      <c r="I215" s="4"/>
      <c r="J215" s="123">
        <f t="shared" ref="J215:J227" si="152">T215</f>
        <v>229.1920944</v>
      </c>
      <c r="K215" s="32">
        <v>30</v>
      </c>
      <c r="L215" s="10">
        <v>2.69</v>
      </c>
      <c r="M215" s="10">
        <f>L215*K215</f>
        <v>80.7</v>
      </c>
      <c r="N215" s="10">
        <f>M215*40.2%</f>
        <v>32.441400000000002</v>
      </c>
      <c r="O215" s="10">
        <f>N215+M215</f>
        <v>113.1414</v>
      </c>
      <c r="P215" s="10">
        <f t="shared" ref="P215:P227" si="153">O215*58%</f>
        <v>65.622011999999998</v>
      </c>
      <c r="Q215" s="27">
        <v>12.23</v>
      </c>
      <c r="R215" s="10">
        <f>Q215+P215+O215</f>
        <v>190.99341200000001</v>
      </c>
      <c r="S215" s="10">
        <f>R215*20%</f>
        <v>38.198682400000003</v>
      </c>
      <c r="T215" s="10">
        <f>S215+R215</f>
        <v>229.1920944</v>
      </c>
      <c r="U215" s="4">
        <v>207</v>
      </c>
    </row>
    <row r="216" spans="1:21" outlineLevel="1" x14ac:dyDescent="0.25">
      <c r="A216" s="75" t="s">
        <v>184</v>
      </c>
      <c r="B216" s="166" t="s">
        <v>588</v>
      </c>
      <c r="C216" s="166"/>
      <c r="D216" s="166"/>
      <c r="E216" s="166"/>
      <c r="F216" s="166"/>
      <c r="G216" s="166"/>
      <c r="H216" s="45"/>
      <c r="I216" s="4"/>
      <c r="J216" s="123">
        <f t="shared" si="152"/>
        <v>265.59277680000002</v>
      </c>
      <c r="K216" s="32">
        <v>35</v>
      </c>
      <c r="L216" s="10">
        <v>2.69</v>
      </c>
      <c r="M216" s="10">
        <f>L216*K216</f>
        <v>94.149999999999991</v>
      </c>
      <c r="N216" s="10">
        <f>M216*40.2%</f>
        <v>37.848300000000002</v>
      </c>
      <c r="O216" s="10">
        <f>N216+M216</f>
        <v>131.9983</v>
      </c>
      <c r="P216" s="10">
        <f t="shared" si="153"/>
        <v>76.559013999999991</v>
      </c>
      <c r="Q216" s="27">
        <v>12.77</v>
      </c>
      <c r="R216" s="10">
        <f>Q216+P216+O216</f>
        <v>221.327314</v>
      </c>
      <c r="S216" s="10">
        <f>R216*20%</f>
        <v>44.265462800000002</v>
      </c>
      <c r="T216" s="10">
        <f>S216+R216</f>
        <v>265.59277680000002</v>
      </c>
      <c r="U216" s="4">
        <v>217</v>
      </c>
    </row>
    <row r="217" spans="1:21" ht="15.75" customHeight="1" outlineLevel="1" x14ac:dyDescent="0.25">
      <c r="A217" s="75" t="s">
        <v>185</v>
      </c>
      <c r="B217" s="166" t="s">
        <v>501</v>
      </c>
      <c r="C217" s="166"/>
      <c r="D217" s="166"/>
      <c r="E217" s="166"/>
      <c r="F217" s="166"/>
      <c r="G217" s="166"/>
      <c r="H217" s="45"/>
      <c r="I217" s="4"/>
      <c r="J217" s="123">
        <f t="shared" si="152"/>
        <v>187.65072960000001</v>
      </c>
      <c r="K217" s="32">
        <v>20</v>
      </c>
      <c r="L217" s="10">
        <v>2.69</v>
      </c>
      <c r="M217" s="10">
        <f t="shared" ref="M217:M227" si="154">L217*K217</f>
        <v>53.8</v>
      </c>
      <c r="N217" s="10">
        <f t="shared" ref="N217:N227" si="155">M217*40.2%</f>
        <v>21.627600000000001</v>
      </c>
      <c r="O217" s="10">
        <f t="shared" ref="O217:O227" si="156">N217+M217</f>
        <v>75.427599999999998</v>
      </c>
      <c r="P217" s="10">
        <f t="shared" si="153"/>
        <v>43.748007999999999</v>
      </c>
      <c r="Q217" s="27">
        <v>37.200000000000003</v>
      </c>
      <c r="R217" s="10">
        <f t="shared" ref="R217:R226" si="157">Q217+P217+O217</f>
        <v>156.375608</v>
      </c>
      <c r="S217" s="10">
        <f t="shared" ref="S217:S226" si="158">R217*20%</f>
        <v>31.275121600000002</v>
      </c>
      <c r="T217" s="10">
        <f t="shared" ref="T217:T226" si="159">S217+R217</f>
        <v>187.65072960000001</v>
      </c>
      <c r="U217" s="4"/>
    </row>
    <row r="218" spans="1:21" outlineLevel="1" x14ac:dyDescent="0.25">
      <c r="A218" s="75" t="s">
        <v>186</v>
      </c>
      <c r="B218" s="166" t="s">
        <v>192</v>
      </c>
      <c r="C218" s="166"/>
      <c r="D218" s="166"/>
      <c r="E218" s="166"/>
      <c r="F218" s="166"/>
      <c r="G218" s="166"/>
      <c r="H218" s="45"/>
      <c r="I218" s="4"/>
      <c r="J218" s="123">
        <f t="shared" si="152"/>
        <v>268.77277679999997</v>
      </c>
      <c r="K218" s="32">
        <v>35</v>
      </c>
      <c r="L218" s="10">
        <v>2.69</v>
      </c>
      <c r="M218" s="10">
        <f t="shared" si="154"/>
        <v>94.149999999999991</v>
      </c>
      <c r="N218" s="10">
        <f t="shared" si="155"/>
        <v>37.848300000000002</v>
      </c>
      <c r="O218" s="10">
        <f t="shared" si="156"/>
        <v>131.9983</v>
      </c>
      <c r="P218" s="10">
        <f t="shared" si="153"/>
        <v>76.559013999999991</v>
      </c>
      <c r="Q218" s="27">
        <v>15.42</v>
      </c>
      <c r="R218" s="10">
        <f t="shared" si="157"/>
        <v>223.97731399999998</v>
      </c>
      <c r="S218" s="10">
        <f t="shared" si="158"/>
        <v>44.795462799999996</v>
      </c>
      <c r="T218" s="10">
        <f t="shared" si="159"/>
        <v>268.77277679999997</v>
      </c>
      <c r="U218" s="4">
        <v>260</v>
      </c>
    </row>
    <row r="219" spans="1:21" outlineLevel="1" x14ac:dyDescent="0.25">
      <c r="A219" s="75" t="s">
        <v>187</v>
      </c>
      <c r="B219" s="166" t="s">
        <v>81</v>
      </c>
      <c r="C219" s="166"/>
      <c r="D219" s="166"/>
      <c r="E219" s="166"/>
      <c r="F219" s="166"/>
      <c r="G219" s="166"/>
      <c r="H219" s="45"/>
      <c r="I219" s="4"/>
      <c r="J219" s="123">
        <f t="shared" si="152"/>
        <v>239.32009440000002</v>
      </c>
      <c r="K219" s="32">
        <v>30</v>
      </c>
      <c r="L219" s="10">
        <v>2.69</v>
      </c>
      <c r="M219" s="10">
        <f t="shared" si="154"/>
        <v>80.7</v>
      </c>
      <c r="N219" s="10">
        <f t="shared" si="155"/>
        <v>32.441400000000002</v>
      </c>
      <c r="O219" s="10">
        <f t="shared" si="156"/>
        <v>113.1414</v>
      </c>
      <c r="P219" s="10">
        <f t="shared" si="153"/>
        <v>65.622011999999998</v>
      </c>
      <c r="Q219" s="27">
        <v>20.67</v>
      </c>
      <c r="R219" s="10">
        <f t="shared" si="157"/>
        <v>199.433412</v>
      </c>
      <c r="S219" s="10">
        <f t="shared" si="158"/>
        <v>39.886682400000005</v>
      </c>
      <c r="T219" s="10">
        <f t="shared" si="159"/>
        <v>239.32009440000002</v>
      </c>
      <c r="U219" s="4">
        <v>312</v>
      </c>
    </row>
    <row r="220" spans="1:21" ht="20.25" customHeight="1" outlineLevel="1" x14ac:dyDescent="0.25">
      <c r="A220" s="75" t="s">
        <v>188</v>
      </c>
      <c r="B220" s="166" t="s">
        <v>809</v>
      </c>
      <c r="C220" s="166"/>
      <c r="D220" s="166"/>
      <c r="E220" s="166"/>
      <c r="F220" s="166"/>
      <c r="G220" s="166"/>
      <c r="H220" s="45"/>
      <c r="I220" s="4"/>
      <c r="J220" s="123">
        <f t="shared" si="152"/>
        <v>372.79609440000002</v>
      </c>
      <c r="K220" s="32">
        <v>30</v>
      </c>
      <c r="L220" s="10">
        <v>2.69</v>
      </c>
      <c r="M220" s="10">
        <f t="shared" si="154"/>
        <v>80.7</v>
      </c>
      <c r="N220" s="10">
        <f t="shared" si="155"/>
        <v>32.441400000000002</v>
      </c>
      <c r="O220" s="10">
        <f t="shared" si="156"/>
        <v>113.1414</v>
      </c>
      <c r="P220" s="10">
        <f t="shared" si="153"/>
        <v>65.622011999999998</v>
      </c>
      <c r="Q220" s="27">
        <v>131.9</v>
      </c>
      <c r="R220" s="10">
        <f t="shared" si="157"/>
        <v>310.66341199999999</v>
      </c>
      <c r="S220" s="10">
        <f t="shared" si="158"/>
        <v>62.1326824</v>
      </c>
      <c r="T220" s="10">
        <f t="shared" si="159"/>
        <v>372.79609440000002</v>
      </c>
      <c r="U220" s="4">
        <v>504</v>
      </c>
    </row>
    <row r="221" spans="1:21" ht="16.5" customHeight="1" outlineLevel="1" x14ac:dyDescent="0.25">
      <c r="A221" s="75" t="s">
        <v>189</v>
      </c>
      <c r="B221" s="166" t="s">
        <v>810</v>
      </c>
      <c r="C221" s="166"/>
      <c r="D221" s="166"/>
      <c r="E221" s="166"/>
      <c r="F221" s="166"/>
      <c r="G221" s="166"/>
      <c r="H221" s="45"/>
      <c r="I221" s="4"/>
      <c r="J221" s="123">
        <f t="shared" si="152"/>
        <v>254.6200944</v>
      </c>
      <c r="K221" s="32">
        <v>30</v>
      </c>
      <c r="L221" s="10">
        <v>2.69</v>
      </c>
      <c r="M221" s="10">
        <f t="shared" ref="M221" si="160">L221*K221</f>
        <v>80.7</v>
      </c>
      <c r="N221" s="10">
        <f t="shared" ref="N221" si="161">M221*40.2%</f>
        <v>32.441400000000002</v>
      </c>
      <c r="O221" s="10">
        <f t="shared" ref="O221" si="162">N221+M221</f>
        <v>113.1414</v>
      </c>
      <c r="P221" s="10">
        <f t="shared" si="153"/>
        <v>65.622011999999998</v>
      </c>
      <c r="Q221" s="27">
        <v>33.42</v>
      </c>
      <c r="R221" s="10">
        <f t="shared" ref="R221" si="163">Q221+P221+O221</f>
        <v>212.183412</v>
      </c>
      <c r="S221" s="10">
        <f t="shared" ref="S221" si="164">R221*20%</f>
        <v>42.436682400000002</v>
      </c>
      <c r="T221" s="10">
        <f t="shared" ref="T221" si="165">S221+R221</f>
        <v>254.6200944</v>
      </c>
      <c r="U221" s="4"/>
    </row>
    <row r="222" spans="1:21" ht="17.25" customHeight="1" outlineLevel="1" x14ac:dyDescent="0.25">
      <c r="A222" s="75" t="s">
        <v>190</v>
      </c>
      <c r="B222" s="166" t="s">
        <v>193</v>
      </c>
      <c r="C222" s="166"/>
      <c r="D222" s="166"/>
      <c r="E222" s="166"/>
      <c r="F222" s="166"/>
      <c r="G222" s="166"/>
      <c r="H222" s="45"/>
      <c r="I222" s="4"/>
      <c r="J222" s="123">
        <f t="shared" si="152"/>
        <v>259.15609440000003</v>
      </c>
      <c r="K222" s="32">
        <v>30</v>
      </c>
      <c r="L222" s="10">
        <v>2.69</v>
      </c>
      <c r="M222" s="10">
        <f t="shared" si="154"/>
        <v>80.7</v>
      </c>
      <c r="N222" s="10">
        <f t="shared" si="155"/>
        <v>32.441400000000002</v>
      </c>
      <c r="O222" s="10">
        <f t="shared" si="156"/>
        <v>113.1414</v>
      </c>
      <c r="P222" s="10">
        <f t="shared" si="153"/>
        <v>65.622011999999998</v>
      </c>
      <c r="Q222" s="27">
        <v>37.200000000000003</v>
      </c>
      <c r="R222" s="10">
        <f t="shared" si="157"/>
        <v>215.96341200000001</v>
      </c>
      <c r="S222" s="10">
        <f t="shared" si="158"/>
        <v>43.192682400000002</v>
      </c>
      <c r="T222" s="10">
        <f t="shared" si="159"/>
        <v>259.15609440000003</v>
      </c>
      <c r="U222" s="4">
        <v>153</v>
      </c>
    </row>
    <row r="223" spans="1:21" ht="18" customHeight="1" outlineLevel="1" x14ac:dyDescent="0.25">
      <c r="A223" s="75" t="s">
        <v>191</v>
      </c>
      <c r="B223" s="166" t="s">
        <v>814</v>
      </c>
      <c r="C223" s="166"/>
      <c r="D223" s="166"/>
      <c r="E223" s="166"/>
      <c r="F223" s="166"/>
      <c r="G223" s="166"/>
      <c r="H223" s="166"/>
      <c r="I223" s="4"/>
      <c r="J223" s="123">
        <f t="shared" si="152"/>
        <v>303.91609440000002</v>
      </c>
      <c r="K223" s="32">
        <v>30</v>
      </c>
      <c r="L223" s="10">
        <v>2.69</v>
      </c>
      <c r="M223" s="10">
        <f t="shared" si="154"/>
        <v>80.7</v>
      </c>
      <c r="N223" s="10">
        <f t="shared" si="155"/>
        <v>32.441400000000002</v>
      </c>
      <c r="O223" s="10">
        <f t="shared" si="156"/>
        <v>113.1414</v>
      </c>
      <c r="P223" s="10">
        <f t="shared" si="153"/>
        <v>65.622011999999998</v>
      </c>
      <c r="Q223" s="27">
        <v>74.5</v>
      </c>
      <c r="R223" s="10">
        <f t="shared" si="157"/>
        <v>253.26341199999999</v>
      </c>
      <c r="S223" s="10">
        <f t="shared" si="158"/>
        <v>50.652682400000003</v>
      </c>
      <c r="T223" s="10">
        <f t="shared" si="159"/>
        <v>303.91609440000002</v>
      </c>
      <c r="U223" s="4">
        <v>600</v>
      </c>
    </row>
    <row r="224" spans="1:21" ht="19.5" customHeight="1" outlineLevel="1" x14ac:dyDescent="0.25">
      <c r="A224" s="75" t="s">
        <v>196</v>
      </c>
      <c r="B224" s="166" t="s">
        <v>816</v>
      </c>
      <c r="C224" s="166"/>
      <c r="D224" s="166"/>
      <c r="E224" s="166"/>
      <c r="F224" s="166"/>
      <c r="G224" s="166"/>
      <c r="H224" s="166"/>
      <c r="I224" s="4"/>
      <c r="J224" s="123">
        <f t="shared" si="152"/>
        <v>281.12809440000001</v>
      </c>
      <c r="K224" s="32">
        <v>30</v>
      </c>
      <c r="L224" s="10">
        <v>2.69</v>
      </c>
      <c r="M224" s="10">
        <f t="shared" ref="M224" si="166">L224*K224</f>
        <v>80.7</v>
      </c>
      <c r="N224" s="10">
        <f t="shared" ref="N224" si="167">M224*40.2%</f>
        <v>32.441400000000002</v>
      </c>
      <c r="O224" s="10">
        <f t="shared" ref="O224" si="168">N224+M224</f>
        <v>113.1414</v>
      </c>
      <c r="P224" s="10">
        <f t="shared" si="153"/>
        <v>65.622011999999998</v>
      </c>
      <c r="Q224" s="27">
        <v>55.51</v>
      </c>
      <c r="R224" s="10">
        <f t="shared" ref="R224" si="169">Q224+P224+O224</f>
        <v>234.27341200000001</v>
      </c>
      <c r="S224" s="10">
        <f t="shared" ref="S224" si="170">R224*20%</f>
        <v>46.854682400000002</v>
      </c>
      <c r="T224" s="10">
        <f t="shared" ref="T224" si="171">S224+R224</f>
        <v>281.12809440000001</v>
      </c>
      <c r="U224" s="4"/>
    </row>
    <row r="225" spans="1:21" outlineLevel="1" x14ac:dyDescent="0.25">
      <c r="A225" s="75" t="s">
        <v>197</v>
      </c>
      <c r="B225" s="166" t="s">
        <v>61</v>
      </c>
      <c r="C225" s="166"/>
      <c r="D225" s="166"/>
      <c r="E225" s="166"/>
      <c r="F225" s="166"/>
      <c r="G225" s="166"/>
      <c r="H225" s="45"/>
      <c r="I225" s="4"/>
      <c r="J225" s="123">
        <f t="shared" si="152"/>
        <v>218.61541199999999</v>
      </c>
      <c r="K225" s="32">
        <v>25</v>
      </c>
      <c r="L225" s="10">
        <v>2.69</v>
      </c>
      <c r="M225" s="10">
        <f t="shared" si="154"/>
        <v>67.25</v>
      </c>
      <c r="N225" s="10">
        <f t="shared" si="155"/>
        <v>27.034500000000001</v>
      </c>
      <c r="O225" s="10">
        <f t="shared" si="156"/>
        <v>94.284500000000008</v>
      </c>
      <c r="P225" s="10">
        <f t="shared" si="153"/>
        <v>54.685009999999998</v>
      </c>
      <c r="Q225" s="27">
        <v>33.21</v>
      </c>
      <c r="R225" s="10">
        <f t="shared" si="157"/>
        <v>182.17950999999999</v>
      </c>
      <c r="S225" s="10">
        <f t="shared" si="158"/>
        <v>36.435901999999999</v>
      </c>
      <c r="T225" s="10">
        <f t="shared" si="159"/>
        <v>218.61541199999999</v>
      </c>
      <c r="U225" s="4">
        <v>191</v>
      </c>
    </row>
    <row r="226" spans="1:21" outlineLevel="1" x14ac:dyDescent="0.25">
      <c r="A226" s="75" t="s">
        <v>198</v>
      </c>
      <c r="B226" s="166" t="s">
        <v>194</v>
      </c>
      <c r="C226" s="166"/>
      <c r="D226" s="166"/>
      <c r="E226" s="166"/>
      <c r="F226" s="166"/>
      <c r="G226" s="166"/>
      <c r="H226" s="45"/>
      <c r="I226" s="4"/>
      <c r="J226" s="123">
        <f t="shared" si="152"/>
        <v>219.18672959999998</v>
      </c>
      <c r="K226" s="32">
        <v>20</v>
      </c>
      <c r="L226" s="10">
        <v>2.69</v>
      </c>
      <c r="M226" s="10">
        <f t="shared" si="154"/>
        <v>53.8</v>
      </c>
      <c r="N226" s="10">
        <f t="shared" si="155"/>
        <v>21.627600000000001</v>
      </c>
      <c r="O226" s="10">
        <f t="shared" si="156"/>
        <v>75.427599999999998</v>
      </c>
      <c r="P226" s="10">
        <f t="shared" si="153"/>
        <v>43.748007999999999</v>
      </c>
      <c r="Q226" s="27">
        <v>63.48</v>
      </c>
      <c r="R226" s="10">
        <f t="shared" si="157"/>
        <v>182.65560799999997</v>
      </c>
      <c r="S226" s="10">
        <f t="shared" si="158"/>
        <v>36.531121599999999</v>
      </c>
      <c r="T226" s="10">
        <f t="shared" si="159"/>
        <v>219.18672959999998</v>
      </c>
      <c r="U226" s="4">
        <v>131</v>
      </c>
    </row>
    <row r="227" spans="1:21" ht="39" customHeight="1" outlineLevel="1" x14ac:dyDescent="0.25">
      <c r="A227" s="75" t="s">
        <v>199</v>
      </c>
      <c r="B227" s="45" t="s">
        <v>717</v>
      </c>
      <c r="C227" s="45"/>
      <c r="D227" s="45"/>
      <c r="E227" s="45"/>
      <c r="F227" s="45"/>
      <c r="G227" s="45"/>
      <c r="H227" s="45"/>
      <c r="I227" s="4"/>
      <c r="J227" s="123">
        <f t="shared" si="152"/>
        <v>193.86672960000001</v>
      </c>
      <c r="K227" s="32">
        <v>20</v>
      </c>
      <c r="L227" s="10">
        <v>2.69</v>
      </c>
      <c r="M227" s="10">
        <f t="shared" si="154"/>
        <v>53.8</v>
      </c>
      <c r="N227" s="10">
        <f t="shared" si="155"/>
        <v>21.627600000000001</v>
      </c>
      <c r="O227" s="10">
        <f t="shared" si="156"/>
        <v>75.427599999999998</v>
      </c>
      <c r="P227" s="10">
        <f t="shared" si="153"/>
        <v>43.748007999999999</v>
      </c>
      <c r="Q227" s="27">
        <v>42.38</v>
      </c>
      <c r="R227" s="10">
        <f t="shared" ref="R227" si="172">Q227+P227+O227</f>
        <v>161.55560800000001</v>
      </c>
      <c r="S227" s="10">
        <f t="shared" ref="S227" si="173">R227*20%</f>
        <v>32.3111216</v>
      </c>
      <c r="T227" s="10">
        <f t="shared" ref="T227" si="174">S227+R227</f>
        <v>193.86672960000001</v>
      </c>
      <c r="U227" s="4">
        <v>193</v>
      </c>
    </row>
    <row r="228" spans="1:21" s="18" customFormat="1" ht="15.75" customHeight="1" outlineLevel="1" x14ac:dyDescent="0.25">
      <c r="A228" s="94" t="s">
        <v>488</v>
      </c>
      <c r="B228" s="176" t="s">
        <v>596</v>
      </c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9"/>
    </row>
    <row r="229" spans="1:21" outlineLevel="1" x14ac:dyDescent="0.25">
      <c r="A229" s="75" t="s">
        <v>489</v>
      </c>
      <c r="B229" s="166" t="s">
        <v>192</v>
      </c>
      <c r="C229" s="166"/>
      <c r="D229" s="166"/>
      <c r="E229" s="166"/>
      <c r="F229" s="166"/>
      <c r="G229" s="166"/>
      <c r="H229" s="45"/>
      <c r="I229" s="4"/>
      <c r="J229" s="123">
        <f>T229</f>
        <v>304.5254592</v>
      </c>
      <c r="K229" s="32">
        <v>40</v>
      </c>
      <c r="L229" s="10">
        <v>2.69</v>
      </c>
      <c r="M229" s="10">
        <f>L229*K229</f>
        <v>107.6</v>
      </c>
      <c r="N229" s="10">
        <f>M229*40.2%</f>
        <v>43.255200000000002</v>
      </c>
      <c r="O229" s="10">
        <f>N229+M229</f>
        <v>150.8552</v>
      </c>
      <c r="P229" s="10">
        <f>O229*58%</f>
        <v>87.496015999999997</v>
      </c>
      <c r="Q229" s="27">
        <v>15.42</v>
      </c>
      <c r="R229" s="10">
        <f>Q229+P229+O229</f>
        <v>253.77121599999998</v>
      </c>
      <c r="S229" s="10">
        <f>R229*20%</f>
        <v>50.754243199999998</v>
      </c>
      <c r="T229" s="10">
        <f>S229+R229</f>
        <v>304.5254592</v>
      </c>
      <c r="U229" s="4">
        <v>260</v>
      </c>
    </row>
    <row r="230" spans="1:21" outlineLevel="1" x14ac:dyDescent="0.25">
      <c r="A230" s="75" t="s">
        <v>490</v>
      </c>
      <c r="B230" s="166" t="s">
        <v>81</v>
      </c>
      <c r="C230" s="166"/>
      <c r="D230" s="166"/>
      <c r="E230" s="166"/>
      <c r="F230" s="166"/>
      <c r="G230" s="166"/>
      <c r="H230" s="45"/>
      <c r="I230" s="4"/>
      <c r="J230" s="123">
        <f t="shared" ref="J230:J236" si="175">T230</f>
        <v>346.57814159999998</v>
      </c>
      <c r="K230" s="32">
        <v>45</v>
      </c>
      <c r="L230" s="10">
        <v>2.69</v>
      </c>
      <c r="M230" s="10">
        <f>L230*K230</f>
        <v>121.05</v>
      </c>
      <c r="N230" s="10">
        <f>M230*40.2%</f>
        <v>48.662100000000002</v>
      </c>
      <c r="O230" s="10">
        <f>N230+M230</f>
        <v>169.71209999999999</v>
      </c>
      <c r="P230" s="10">
        <f t="shared" ref="P230:P236" si="176">O230*58%</f>
        <v>98.43301799999999</v>
      </c>
      <c r="Q230" s="27">
        <v>20.67</v>
      </c>
      <c r="R230" s="10">
        <f>Q230+P230+O230</f>
        <v>288.81511799999998</v>
      </c>
      <c r="S230" s="10">
        <f>R230*20%</f>
        <v>57.763023599999997</v>
      </c>
      <c r="T230" s="10">
        <f>S230+R230</f>
        <v>346.57814159999998</v>
      </c>
      <c r="U230" s="4">
        <v>312</v>
      </c>
    </row>
    <row r="231" spans="1:21" ht="15.75" customHeight="1" outlineLevel="1" x14ac:dyDescent="0.25">
      <c r="A231" s="75" t="s">
        <v>491</v>
      </c>
      <c r="B231" s="166" t="s">
        <v>809</v>
      </c>
      <c r="C231" s="166"/>
      <c r="D231" s="166"/>
      <c r="E231" s="166"/>
      <c r="F231" s="166"/>
      <c r="G231" s="166"/>
      <c r="H231" s="45"/>
      <c r="I231" s="4"/>
      <c r="J231" s="123">
        <f t="shared" si="175"/>
        <v>372.79609440000002</v>
      </c>
      <c r="K231" s="32">
        <v>30</v>
      </c>
      <c r="L231" s="10">
        <v>2.69</v>
      </c>
      <c r="M231" s="10">
        <f>L231*K231</f>
        <v>80.7</v>
      </c>
      <c r="N231" s="10">
        <f>M231*40.2%</f>
        <v>32.441400000000002</v>
      </c>
      <c r="O231" s="10">
        <f>N231+M231</f>
        <v>113.1414</v>
      </c>
      <c r="P231" s="10">
        <f t="shared" si="176"/>
        <v>65.622011999999998</v>
      </c>
      <c r="Q231" s="27">
        <v>131.9</v>
      </c>
      <c r="R231" s="10">
        <f>Q231+P231+O231</f>
        <v>310.66341199999999</v>
      </c>
      <c r="S231" s="10">
        <f>R231*20%</f>
        <v>62.1326824</v>
      </c>
      <c r="T231" s="10">
        <f>S231+R231</f>
        <v>372.79609440000002</v>
      </c>
      <c r="U231" s="4">
        <v>504</v>
      </c>
    </row>
    <row r="232" spans="1:21" ht="33.75" customHeight="1" outlineLevel="1" x14ac:dyDescent="0.25">
      <c r="A232" s="75" t="s">
        <v>492</v>
      </c>
      <c r="B232" s="166" t="s">
        <v>810</v>
      </c>
      <c r="C232" s="166"/>
      <c r="D232" s="166"/>
      <c r="E232" s="166"/>
      <c r="F232" s="166"/>
      <c r="G232" s="166"/>
      <c r="H232" s="45"/>
      <c r="I232" s="4"/>
      <c r="J232" s="123">
        <f t="shared" si="175"/>
        <v>334.36585439999999</v>
      </c>
      <c r="K232" s="32">
        <v>30</v>
      </c>
      <c r="L232" s="10">
        <v>3.69</v>
      </c>
      <c r="M232" s="10">
        <f>L232*K232</f>
        <v>110.7</v>
      </c>
      <c r="N232" s="10">
        <f>M232*40.2%</f>
        <v>44.501400000000004</v>
      </c>
      <c r="O232" s="10">
        <f>N232+M232</f>
        <v>155.20140000000001</v>
      </c>
      <c r="P232" s="10">
        <f t="shared" si="176"/>
        <v>90.016812000000002</v>
      </c>
      <c r="Q232" s="27">
        <v>33.42</v>
      </c>
      <c r="R232" s="10">
        <f>Q232+P232+O232</f>
        <v>278.63821200000001</v>
      </c>
      <c r="S232" s="10">
        <f>R232*20%</f>
        <v>55.727642400000008</v>
      </c>
      <c r="T232" s="10">
        <f>S232+R232</f>
        <v>334.36585439999999</v>
      </c>
      <c r="U232" s="4"/>
    </row>
    <row r="233" spans="1:21" outlineLevel="1" x14ac:dyDescent="0.25">
      <c r="A233" s="75" t="s">
        <v>493</v>
      </c>
      <c r="B233" s="166" t="s">
        <v>551</v>
      </c>
      <c r="C233" s="166"/>
      <c r="D233" s="166"/>
      <c r="E233" s="166"/>
      <c r="F233" s="166"/>
      <c r="G233" s="166"/>
      <c r="H233" s="45"/>
      <c r="I233" s="4"/>
      <c r="J233" s="123">
        <f t="shared" si="175"/>
        <v>229.1920944</v>
      </c>
      <c r="K233" s="32">
        <v>30</v>
      </c>
      <c r="L233" s="10">
        <v>2.69</v>
      </c>
      <c r="M233" s="10">
        <f>L233*K233</f>
        <v>80.7</v>
      </c>
      <c r="N233" s="10">
        <f>M233*40.2%</f>
        <v>32.441400000000002</v>
      </c>
      <c r="O233" s="10">
        <f>N233+M233</f>
        <v>113.1414</v>
      </c>
      <c r="P233" s="10">
        <f t="shared" si="176"/>
        <v>65.622011999999998</v>
      </c>
      <c r="Q233" s="27">
        <v>12.23</v>
      </c>
      <c r="R233" s="10">
        <f>Q233+P233+O233</f>
        <v>190.99341200000001</v>
      </c>
      <c r="S233" s="10">
        <f>R233*20%</f>
        <v>38.198682400000003</v>
      </c>
      <c r="T233" s="10">
        <f>S233+R233</f>
        <v>229.1920944</v>
      </c>
      <c r="U233" s="4">
        <v>207</v>
      </c>
    </row>
    <row r="234" spans="1:21" ht="20.25" customHeight="1" outlineLevel="1" x14ac:dyDescent="0.25">
      <c r="A234" s="75" t="s">
        <v>622</v>
      </c>
      <c r="B234" s="166" t="s">
        <v>497</v>
      </c>
      <c r="C234" s="166"/>
      <c r="D234" s="166"/>
      <c r="E234" s="166"/>
      <c r="F234" s="166"/>
      <c r="G234" s="166"/>
      <c r="H234" s="45"/>
      <c r="I234" s="4"/>
      <c r="J234" s="123">
        <f t="shared" si="175"/>
        <v>223.403412</v>
      </c>
      <c r="K234" s="32">
        <v>25</v>
      </c>
      <c r="L234" s="10">
        <v>2.69</v>
      </c>
      <c r="M234" s="10">
        <f t="shared" ref="M234:M269" si="177">L234*K234</f>
        <v>67.25</v>
      </c>
      <c r="N234" s="10">
        <f t="shared" ref="N234:N269" si="178">M234*40.2%</f>
        <v>27.034500000000001</v>
      </c>
      <c r="O234" s="10">
        <f t="shared" ref="O234:O269" si="179">N234+M234</f>
        <v>94.284500000000008</v>
      </c>
      <c r="P234" s="10">
        <f t="shared" si="176"/>
        <v>54.685009999999998</v>
      </c>
      <c r="Q234" s="27">
        <v>37.200000000000003</v>
      </c>
      <c r="R234" s="10">
        <f t="shared" ref="R234:R269" si="180">Q234+P234+O234</f>
        <v>186.16951</v>
      </c>
      <c r="S234" s="10">
        <f t="shared" ref="S234:S269" si="181">R234*20%</f>
        <v>37.233902</v>
      </c>
      <c r="T234" s="10">
        <f t="shared" ref="T234:T269" si="182">S234+R234</f>
        <v>223.403412</v>
      </c>
      <c r="U234" s="4"/>
    </row>
    <row r="235" spans="1:21" outlineLevel="1" x14ac:dyDescent="0.25">
      <c r="A235" s="75" t="s">
        <v>714</v>
      </c>
      <c r="B235" s="166" t="s">
        <v>589</v>
      </c>
      <c r="C235" s="166"/>
      <c r="D235" s="166"/>
      <c r="E235" s="166"/>
      <c r="F235" s="166"/>
      <c r="G235" s="166"/>
      <c r="H235" s="45"/>
      <c r="I235" s="4"/>
      <c r="J235" s="123">
        <f t="shared" si="175"/>
        <v>203.56741199999999</v>
      </c>
      <c r="K235" s="32">
        <v>25</v>
      </c>
      <c r="L235" s="10">
        <v>2.69</v>
      </c>
      <c r="M235" s="10">
        <f t="shared" si="177"/>
        <v>67.25</v>
      </c>
      <c r="N235" s="10">
        <f t="shared" si="178"/>
        <v>27.034500000000001</v>
      </c>
      <c r="O235" s="10">
        <f t="shared" si="179"/>
        <v>94.284500000000008</v>
      </c>
      <c r="P235" s="10">
        <f t="shared" si="176"/>
        <v>54.685009999999998</v>
      </c>
      <c r="Q235" s="27">
        <v>20.67</v>
      </c>
      <c r="R235" s="10">
        <f t="shared" si="180"/>
        <v>169.63951</v>
      </c>
      <c r="S235" s="10">
        <f t="shared" si="181"/>
        <v>33.927902000000003</v>
      </c>
      <c r="T235" s="10">
        <f t="shared" si="182"/>
        <v>203.56741199999999</v>
      </c>
      <c r="U235" s="4">
        <v>312</v>
      </c>
    </row>
    <row r="236" spans="1:21" outlineLevel="1" x14ac:dyDescent="0.25">
      <c r="A236" s="75" t="s">
        <v>715</v>
      </c>
      <c r="B236" s="166" t="s">
        <v>100</v>
      </c>
      <c r="C236" s="166"/>
      <c r="D236" s="166"/>
      <c r="E236" s="166"/>
      <c r="F236" s="166"/>
      <c r="G236" s="166"/>
      <c r="H236" s="45"/>
      <c r="I236" s="4"/>
      <c r="J236" s="123">
        <f t="shared" si="175"/>
        <v>282.01021199999997</v>
      </c>
      <c r="K236" s="32">
        <v>25</v>
      </c>
      <c r="L236" s="10">
        <v>3.69</v>
      </c>
      <c r="M236" s="10">
        <f t="shared" si="177"/>
        <v>92.25</v>
      </c>
      <c r="N236" s="10">
        <f t="shared" si="178"/>
        <v>37.084500000000006</v>
      </c>
      <c r="O236" s="10">
        <f t="shared" si="179"/>
        <v>129.33449999999999</v>
      </c>
      <c r="P236" s="10">
        <f t="shared" si="176"/>
        <v>75.014009999999985</v>
      </c>
      <c r="Q236" s="27">
        <v>30.66</v>
      </c>
      <c r="R236" s="10">
        <f t="shared" si="180"/>
        <v>235.00850999999997</v>
      </c>
      <c r="S236" s="10">
        <f t="shared" si="181"/>
        <v>47.001701999999995</v>
      </c>
      <c r="T236" s="10">
        <f t="shared" si="182"/>
        <v>282.01021199999997</v>
      </c>
      <c r="U236" s="4">
        <v>158</v>
      </c>
    </row>
    <row r="237" spans="1:21" s="18" customFormat="1" ht="30" customHeight="1" outlineLevel="1" x14ac:dyDescent="0.25">
      <c r="A237" s="139" t="s">
        <v>494</v>
      </c>
      <c r="B237" s="176" t="s">
        <v>713</v>
      </c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9"/>
    </row>
    <row r="238" spans="1:21" outlineLevel="1" x14ac:dyDescent="0.25">
      <c r="A238" s="75" t="s">
        <v>495</v>
      </c>
      <c r="B238" s="166" t="s">
        <v>80</v>
      </c>
      <c r="C238" s="166"/>
      <c r="D238" s="166"/>
      <c r="E238" s="166"/>
      <c r="F238" s="166"/>
      <c r="G238" s="166"/>
      <c r="H238" s="166"/>
      <c r="I238" s="4"/>
      <c r="J238" s="123">
        <f>T238</f>
        <v>236.5120944</v>
      </c>
      <c r="K238" s="32">
        <v>30</v>
      </c>
      <c r="L238" s="10">
        <v>2.69</v>
      </c>
      <c r="M238" s="10">
        <f>L238*K238</f>
        <v>80.7</v>
      </c>
      <c r="N238" s="10">
        <f>M238*40.2%</f>
        <v>32.441400000000002</v>
      </c>
      <c r="O238" s="10">
        <f>N238+M238</f>
        <v>113.1414</v>
      </c>
      <c r="P238" s="10">
        <f>O238*58%</f>
        <v>65.622011999999998</v>
      </c>
      <c r="Q238" s="27">
        <v>18.329999999999998</v>
      </c>
      <c r="R238" s="10">
        <f>Q238+P238+O238</f>
        <v>197.093412</v>
      </c>
      <c r="S238" s="10">
        <f>R238*20%</f>
        <v>39.418682400000002</v>
      </c>
      <c r="T238" s="10">
        <f>S238+R238</f>
        <v>236.5120944</v>
      </c>
      <c r="U238" s="4">
        <v>200</v>
      </c>
    </row>
    <row r="239" spans="1:21" outlineLevel="1" x14ac:dyDescent="0.25">
      <c r="A239" s="75" t="s">
        <v>498</v>
      </c>
      <c r="B239" s="166" t="s">
        <v>192</v>
      </c>
      <c r="C239" s="166"/>
      <c r="D239" s="166"/>
      <c r="E239" s="166"/>
      <c r="F239" s="166"/>
      <c r="G239" s="166"/>
      <c r="H239" s="45"/>
      <c r="I239" s="4"/>
      <c r="J239" s="123">
        <f t="shared" ref="J239:J251" si="183">T239</f>
        <v>304.5254592</v>
      </c>
      <c r="K239" s="32">
        <v>40</v>
      </c>
      <c r="L239" s="10">
        <v>2.69</v>
      </c>
      <c r="M239" s="10">
        <f t="shared" ref="M239:M251" si="184">L239*K239</f>
        <v>107.6</v>
      </c>
      <c r="N239" s="10">
        <f t="shared" ref="N239:N251" si="185">M239*40.2%</f>
        <v>43.255200000000002</v>
      </c>
      <c r="O239" s="10">
        <f t="shared" ref="O239:O251" si="186">N239+M239</f>
        <v>150.8552</v>
      </c>
      <c r="P239" s="10">
        <f t="shared" ref="P239:P251" si="187">O239*58%</f>
        <v>87.496015999999997</v>
      </c>
      <c r="Q239" s="27">
        <v>15.42</v>
      </c>
      <c r="R239" s="10">
        <f t="shared" ref="R239:R251" si="188">Q239+P239+O239</f>
        <v>253.77121599999998</v>
      </c>
      <c r="S239" s="10">
        <f t="shared" ref="S239:S251" si="189">R239*20%</f>
        <v>50.754243199999998</v>
      </c>
      <c r="T239" s="10">
        <f t="shared" ref="T239:T251" si="190">S239+R239</f>
        <v>304.5254592</v>
      </c>
      <c r="U239" s="4">
        <v>260</v>
      </c>
    </row>
    <row r="240" spans="1:21" outlineLevel="1" x14ac:dyDescent="0.25">
      <c r="A240" s="75" t="s">
        <v>499</v>
      </c>
      <c r="B240" s="166" t="s">
        <v>81</v>
      </c>
      <c r="C240" s="166"/>
      <c r="D240" s="166"/>
      <c r="E240" s="166"/>
      <c r="F240" s="166"/>
      <c r="G240" s="166"/>
      <c r="H240" s="45"/>
      <c r="I240" s="4"/>
      <c r="J240" s="123">
        <f t="shared" si="183"/>
        <v>346.57814159999998</v>
      </c>
      <c r="K240" s="32">
        <v>45</v>
      </c>
      <c r="L240" s="10">
        <v>2.69</v>
      </c>
      <c r="M240" s="10">
        <f t="shared" si="184"/>
        <v>121.05</v>
      </c>
      <c r="N240" s="10">
        <f t="shared" si="185"/>
        <v>48.662100000000002</v>
      </c>
      <c r="O240" s="10">
        <f t="shared" si="186"/>
        <v>169.71209999999999</v>
      </c>
      <c r="P240" s="10">
        <f t="shared" si="187"/>
        <v>98.43301799999999</v>
      </c>
      <c r="Q240" s="27">
        <v>20.67</v>
      </c>
      <c r="R240" s="10">
        <f t="shared" si="188"/>
        <v>288.81511799999998</v>
      </c>
      <c r="S240" s="10">
        <f t="shared" si="189"/>
        <v>57.763023599999997</v>
      </c>
      <c r="T240" s="10">
        <f t="shared" si="190"/>
        <v>346.57814159999998</v>
      </c>
      <c r="U240" s="4">
        <v>312</v>
      </c>
    </row>
    <row r="241" spans="1:21" ht="20.25" customHeight="1" outlineLevel="1" x14ac:dyDescent="0.25">
      <c r="A241" s="75" t="s">
        <v>500</v>
      </c>
      <c r="B241" s="166" t="s">
        <v>809</v>
      </c>
      <c r="C241" s="166"/>
      <c r="D241" s="166"/>
      <c r="E241" s="166"/>
      <c r="F241" s="166"/>
      <c r="G241" s="166"/>
      <c r="H241" s="45"/>
      <c r="I241" s="4"/>
      <c r="J241" s="123">
        <f t="shared" si="183"/>
        <v>372.79609440000002</v>
      </c>
      <c r="K241" s="32">
        <v>30</v>
      </c>
      <c r="L241" s="10">
        <v>2.69</v>
      </c>
      <c r="M241" s="10">
        <f>L241*K241</f>
        <v>80.7</v>
      </c>
      <c r="N241" s="10">
        <f>M241*40.2%</f>
        <v>32.441400000000002</v>
      </c>
      <c r="O241" s="10">
        <f>N241+M241</f>
        <v>113.1414</v>
      </c>
      <c r="P241" s="10">
        <f t="shared" si="187"/>
        <v>65.622011999999998</v>
      </c>
      <c r="Q241" s="27">
        <v>131.9</v>
      </c>
      <c r="R241" s="10">
        <f>Q241+P241+O241</f>
        <v>310.66341199999999</v>
      </c>
      <c r="S241" s="10">
        <f>R241*20%</f>
        <v>62.1326824</v>
      </c>
      <c r="T241" s="10">
        <f>S241+R241</f>
        <v>372.79609440000002</v>
      </c>
      <c r="U241" s="4">
        <v>504</v>
      </c>
    </row>
    <row r="242" spans="1:21" ht="19.5" customHeight="1" outlineLevel="1" x14ac:dyDescent="0.25">
      <c r="A242" s="75" t="s">
        <v>502</v>
      </c>
      <c r="B242" s="166" t="s">
        <v>810</v>
      </c>
      <c r="C242" s="166"/>
      <c r="D242" s="166"/>
      <c r="E242" s="166"/>
      <c r="F242" s="166"/>
      <c r="G242" s="166"/>
      <c r="H242" s="45"/>
      <c r="I242" s="4"/>
      <c r="J242" s="123">
        <f t="shared" si="183"/>
        <v>334.36585439999999</v>
      </c>
      <c r="K242" s="32">
        <v>30</v>
      </c>
      <c r="L242" s="10">
        <v>3.69</v>
      </c>
      <c r="M242" s="10">
        <f>L242*K242</f>
        <v>110.7</v>
      </c>
      <c r="N242" s="10">
        <f>M242*40.2%</f>
        <v>44.501400000000004</v>
      </c>
      <c r="O242" s="10">
        <f>N242+M242</f>
        <v>155.20140000000001</v>
      </c>
      <c r="P242" s="10">
        <f t="shared" si="187"/>
        <v>90.016812000000002</v>
      </c>
      <c r="Q242" s="27">
        <v>33.42</v>
      </c>
      <c r="R242" s="10">
        <f>Q242+P242+O242</f>
        <v>278.63821200000001</v>
      </c>
      <c r="S242" s="10">
        <f>R242*20%</f>
        <v>55.727642400000008</v>
      </c>
      <c r="T242" s="10">
        <f>S242+R242</f>
        <v>334.36585439999999</v>
      </c>
      <c r="U242" s="4"/>
    </row>
    <row r="243" spans="1:21" outlineLevel="1" x14ac:dyDescent="0.25">
      <c r="A243" s="75" t="s">
        <v>578</v>
      </c>
      <c r="B243" s="166" t="s">
        <v>193</v>
      </c>
      <c r="C243" s="166"/>
      <c r="D243" s="166"/>
      <c r="E243" s="166"/>
      <c r="F243" s="166"/>
      <c r="G243" s="166"/>
      <c r="H243" s="45"/>
      <c r="I243" s="4"/>
      <c r="J243" s="123">
        <f t="shared" si="183"/>
        <v>259.15609440000003</v>
      </c>
      <c r="K243" s="32">
        <v>30</v>
      </c>
      <c r="L243" s="10">
        <v>2.69</v>
      </c>
      <c r="M243" s="10">
        <f t="shared" si="184"/>
        <v>80.7</v>
      </c>
      <c r="N243" s="10">
        <f t="shared" si="185"/>
        <v>32.441400000000002</v>
      </c>
      <c r="O243" s="10">
        <f t="shared" si="186"/>
        <v>113.1414</v>
      </c>
      <c r="P243" s="10">
        <f t="shared" si="187"/>
        <v>65.622011999999998</v>
      </c>
      <c r="Q243" s="27">
        <v>37.200000000000003</v>
      </c>
      <c r="R243" s="10">
        <f t="shared" si="188"/>
        <v>215.96341200000001</v>
      </c>
      <c r="S243" s="10">
        <f t="shared" si="189"/>
        <v>43.192682400000002</v>
      </c>
      <c r="T243" s="10">
        <f t="shared" si="190"/>
        <v>259.15609440000003</v>
      </c>
      <c r="U243" s="4">
        <v>153</v>
      </c>
    </row>
    <row r="244" spans="1:21" outlineLevel="1" x14ac:dyDescent="0.25">
      <c r="A244" s="75" t="s">
        <v>580</v>
      </c>
      <c r="B244" s="166" t="s">
        <v>61</v>
      </c>
      <c r="C244" s="166"/>
      <c r="D244" s="166"/>
      <c r="E244" s="166"/>
      <c r="F244" s="166"/>
      <c r="G244" s="166"/>
      <c r="H244" s="45"/>
      <c r="I244" s="4"/>
      <c r="J244" s="123">
        <f t="shared" si="183"/>
        <v>218.61541199999999</v>
      </c>
      <c r="K244" s="32">
        <v>25</v>
      </c>
      <c r="L244" s="10">
        <v>2.69</v>
      </c>
      <c r="M244" s="10">
        <f t="shared" si="184"/>
        <v>67.25</v>
      </c>
      <c r="N244" s="10">
        <f t="shared" si="185"/>
        <v>27.034500000000001</v>
      </c>
      <c r="O244" s="10">
        <f t="shared" si="186"/>
        <v>94.284500000000008</v>
      </c>
      <c r="P244" s="10">
        <f t="shared" si="187"/>
        <v>54.685009999999998</v>
      </c>
      <c r="Q244" s="27">
        <v>33.21</v>
      </c>
      <c r="R244" s="10">
        <f t="shared" si="188"/>
        <v>182.17950999999999</v>
      </c>
      <c r="S244" s="10">
        <f t="shared" si="189"/>
        <v>36.435901999999999</v>
      </c>
      <c r="T244" s="10">
        <f t="shared" si="190"/>
        <v>218.61541199999999</v>
      </c>
      <c r="U244" s="4">
        <v>191</v>
      </c>
    </row>
    <row r="245" spans="1:21" outlineLevel="1" x14ac:dyDescent="0.25">
      <c r="A245" s="75" t="s">
        <v>581</v>
      </c>
      <c r="B245" s="166" t="s">
        <v>551</v>
      </c>
      <c r="C245" s="166"/>
      <c r="D245" s="166"/>
      <c r="E245" s="166"/>
      <c r="F245" s="166"/>
      <c r="G245" s="166"/>
      <c r="H245" s="45"/>
      <c r="I245" s="4"/>
      <c r="J245" s="123">
        <f t="shared" si="183"/>
        <v>229.1920944</v>
      </c>
      <c r="K245" s="32">
        <v>30</v>
      </c>
      <c r="L245" s="10">
        <v>2.69</v>
      </c>
      <c r="M245" s="10">
        <f t="shared" si="184"/>
        <v>80.7</v>
      </c>
      <c r="N245" s="10">
        <f t="shared" si="185"/>
        <v>32.441400000000002</v>
      </c>
      <c r="O245" s="10">
        <f t="shared" si="186"/>
        <v>113.1414</v>
      </c>
      <c r="P245" s="10">
        <f t="shared" si="187"/>
        <v>65.622011999999998</v>
      </c>
      <c r="Q245" s="27">
        <v>12.23</v>
      </c>
      <c r="R245" s="10">
        <f t="shared" si="188"/>
        <v>190.99341200000001</v>
      </c>
      <c r="S245" s="10">
        <f t="shared" si="189"/>
        <v>38.198682400000003</v>
      </c>
      <c r="T245" s="10">
        <f t="shared" si="190"/>
        <v>229.1920944</v>
      </c>
      <c r="U245" s="4">
        <v>207</v>
      </c>
    </row>
    <row r="246" spans="1:21" ht="18" customHeight="1" outlineLevel="1" x14ac:dyDescent="0.25">
      <c r="A246" s="75" t="s">
        <v>582</v>
      </c>
      <c r="B246" s="166" t="s">
        <v>814</v>
      </c>
      <c r="C246" s="166"/>
      <c r="D246" s="166"/>
      <c r="E246" s="166"/>
      <c r="F246" s="166"/>
      <c r="G246" s="166"/>
      <c r="H246" s="166"/>
      <c r="I246" s="4"/>
      <c r="J246" s="123">
        <f t="shared" si="183"/>
        <v>303.91609440000002</v>
      </c>
      <c r="K246" s="32">
        <v>30</v>
      </c>
      <c r="L246" s="10">
        <v>2.69</v>
      </c>
      <c r="M246" s="10">
        <f t="shared" si="184"/>
        <v>80.7</v>
      </c>
      <c r="N246" s="10">
        <f t="shared" si="185"/>
        <v>32.441400000000002</v>
      </c>
      <c r="O246" s="10">
        <f t="shared" si="186"/>
        <v>113.1414</v>
      </c>
      <c r="P246" s="10">
        <f t="shared" si="187"/>
        <v>65.622011999999998</v>
      </c>
      <c r="Q246" s="27">
        <v>74.5</v>
      </c>
      <c r="R246" s="10">
        <f t="shared" si="188"/>
        <v>253.26341199999999</v>
      </c>
      <c r="S246" s="10">
        <f t="shared" si="189"/>
        <v>50.652682400000003</v>
      </c>
      <c r="T246" s="10">
        <f t="shared" si="190"/>
        <v>303.91609440000002</v>
      </c>
      <c r="U246" s="4">
        <v>600</v>
      </c>
    </row>
    <row r="247" spans="1:21" ht="18.75" customHeight="1" outlineLevel="1" x14ac:dyDescent="0.25">
      <c r="A247" s="75" t="s">
        <v>583</v>
      </c>
      <c r="B247" s="166" t="s">
        <v>816</v>
      </c>
      <c r="C247" s="166"/>
      <c r="D247" s="166"/>
      <c r="E247" s="166"/>
      <c r="F247" s="166"/>
      <c r="G247" s="166"/>
      <c r="H247" s="166"/>
      <c r="I247" s="4"/>
      <c r="J247" s="123">
        <f t="shared" si="183"/>
        <v>281.12809440000001</v>
      </c>
      <c r="K247" s="32">
        <v>30</v>
      </c>
      <c r="L247" s="10">
        <v>2.69</v>
      </c>
      <c r="M247" s="10">
        <f t="shared" si="184"/>
        <v>80.7</v>
      </c>
      <c r="N247" s="10">
        <f t="shared" si="185"/>
        <v>32.441400000000002</v>
      </c>
      <c r="O247" s="10">
        <f t="shared" si="186"/>
        <v>113.1414</v>
      </c>
      <c r="P247" s="10">
        <f t="shared" si="187"/>
        <v>65.622011999999998</v>
      </c>
      <c r="Q247" s="27">
        <v>55.51</v>
      </c>
      <c r="R247" s="10">
        <f t="shared" si="188"/>
        <v>234.27341200000001</v>
      </c>
      <c r="S247" s="10">
        <f t="shared" si="189"/>
        <v>46.854682400000002</v>
      </c>
      <c r="T247" s="10">
        <f t="shared" si="190"/>
        <v>281.12809440000001</v>
      </c>
      <c r="U247" s="4"/>
    </row>
    <row r="248" spans="1:21" outlineLevel="1" x14ac:dyDescent="0.25">
      <c r="A248" s="75" t="s">
        <v>593</v>
      </c>
      <c r="B248" s="166" t="s">
        <v>552</v>
      </c>
      <c r="C248" s="166"/>
      <c r="D248" s="166"/>
      <c r="E248" s="166"/>
      <c r="F248" s="166"/>
      <c r="G248" s="166"/>
      <c r="H248" s="166"/>
      <c r="I248" s="4"/>
      <c r="J248" s="123">
        <f t="shared" si="183"/>
        <v>257.14009440000001</v>
      </c>
      <c r="K248" s="32">
        <v>30</v>
      </c>
      <c r="L248" s="10">
        <v>2.69</v>
      </c>
      <c r="M248" s="10">
        <f t="shared" si="184"/>
        <v>80.7</v>
      </c>
      <c r="N248" s="10">
        <f t="shared" si="185"/>
        <v>32.441400000000002</v>
      </c>
      <c r="O248" s="10">
        <f t="shared" si="186"/>
        <v>113.1414</v>
      </c>
      <c r="P248" s="10">
        <f t="shared" si="187"/>
        <v>65.622011999999998</v>
      </c>
      <c r="Q248" s="27">
        <v>35.520000000000003</v>
      </c>
      <c r="R248" s="10">
        <f t="shared" si="188"/>
        <v>214.283412</v>
      </c>
      <c r="S248" s="10">
        <f t="shared" si="189"/>
        <v>42.856682400000004</v>
      </c>
      <c r="T248" s="10">
        <f t="shared" si="190"/>
        <v>257.14009440000001</v>
      </c>
      <c r="U248" s="4"/>
    </row>
    <row r="249" spans="1:21" outlineLevel="1" x14ac:dyDescent="0.25">
      <c r="A249" s="75" t="s">
        <v>594</v>
      </c>
      <c r="B249" s="166" t="s">
        <v>83</v>
      </c>
      <c r="C249" s="166"/>
      <c r="D249" s="166"/>
      <c r="E249" s="166"/>
      <c r="F249" s="166"/>
      <c r="G249" s="166"/>
      <c r="H249" s="45"/>
      <c r="I249" s="4"/>
      <c r="J249" s="123">
        <f t="shared" si="183"/>
        <v>296.58409440000003</v>
      </c>
      <c r="K249" s="32">
        <v>30</v>
      </c>
      <c r="L249" s="10">
        <v>2.69</v>
      </c>
      <c r="M249" s="10">
        <f t="shared" si="184"/>
        <v>80.7</v>
      </c>
      <c r="N249" s="10">
        <f t="shared" si="185"/>
        <v>32.441400000000002</v>
      </c>
      <c r="O249" s="10">
        <f t="shared" si="186"/>
        <v>113.1414</v>
      </c>
      <c r="P249" s="10">
        <f t="shared" si="187"/>
        <v>65.622011999999998</v>
      </c>
      <c r="Q249" s="27">
        <v>68.39</v>
      </c>
      <c r="R249" s="10">
        <f t="shared" si="188"/>
        <v>247.153412</v>
      </c>
      <c r="S249" s="10">
        <f t="shared" si="189"/>
        <v>49.430682400000002</v>
      </c>
      <c r="T249" s="10">
        <f t="shared" si="190"/>
        <v>296.58409440000003</v>
      </c>
      <c r="U249" s="4">
        <v>159</v>
      </c>
    </row>
    <row r="250" spans="1:21" outlineLevel="1" x14ac:dyDescent="0.25">
      <c r="A250" s="75" t="s">
        <v>759</v>
      </c>
      <c r="B250" s="166" t="s">
        <v>195</v>
      </c>
      <c r="C250" s="166"/>
      <c r="D250" s="166"/>
      <c r="E250" s="166"/>
      <c r="F250" s="166"/>
      <c r="G250" s="166"/>
      <c r="H250" s="45"/>
      <c r="I250" s="4"/>
      <c r="J250" s="123">
        <f t="shared" si="183"/>
        <v>250.81609440000003</v>
      </c>
      <c r="K250" s="32">
        <v>30</v>
      </c>
      <c r="L250" s="10">
        <v>2.69</v>
      </c>
      <c r="M250" s="10">
        <f t="shared" si="184"/>
        <v>80.7</v>
      </c>
      <c r="N250" s="10">
        <f t="shared" si="185"/>
        <v>32.441400000000002</v>
      </c>
      <c r="O250" s="10">
        <f t="shared" si="186"/>
        <v>113.1414</v>
      </c>
      <c r="P250" s="10">
        <f t="shared" si="187"/>
        <v>65.622011999999998</v>
      </c>
      <c r="Q250" s="27">
        <v>30.25</v>
      </c>
      <c r="R250" s="10">
        <f t="shared" si="188"/>
        <v>209.01341200000002</v>
      </c>
      <c r="S250" s="10">
        <f t="shared" si="189"/>
        <v>41.802682400000009</v>
      </c>
      <c r="T250" s="10">
        <f t="shared" si="190"/>
        <v>250.81609440000003</v>
      </c>
      <c r="U250" s="4">
        <v>163</v>
      </c>
    </row>
    <row r="251" spans="1:21" s="86" customFormat="1" outlineLevel="1" x14ac:dyDescent="0.25">
      <c r="A251" s="150" t="s">
        <v>1003</v>
      </c>
      <c r="B251" s="179" t="s">
        <v>1002</v>
      </c>
      <c r="C251" s="179"/>
      <c r="D251" s="179"/>
      <c r="E251" s="179"/>
      <c r="F251" s="179"/>
      <c r="G251" s="179"/>
      <c r="H251" s="142"/>
      <c r="I251" s="84"/>
      <c r="J251" s="128">
        <f t="shared" si="183"/>
        <v>193.86672960000001</v>
      </c>
      <c r="K251" s="85">
        <v>20</v>
      </c>
      <c r="L251" s="85">
        <v>2.69</v>
      </c>
      <c r="M251" s="85">
        <f t="shared" si="184"/>
        <v>53.8</v>
      </c>
      <c r="N251" s="85">
        <f t="shared" si="185"/>
        <v>21.627600000000001</v>
      </c>
      <c r="O251" s="85">
        <f t="shared" si="186"/>
        <v>75.427599999999998</v>
      </c>
      <c r="P251" s="85">
        <f t="shared" si="187"/>
        <v>43.748007999999999</v>
      </c>
      <c r="Q251" s="85">
        <v>42.38</v>
      </c>
      <c r="R251" s="85">
        <f t="shared" si="188"/>
        <v>161.55560800000001</v>
      </c>
      <c r="S251" s="85">
        <f t="shared" si="189"/>
        <v>32.3111216</v>
      </c>
      <c r="T251" s="85">
        <f t="shared" si="190"/>
        <v>193.86672960000001</v>
      </c>
      <c r="U251" s="84">
        <v>193</v>
      </c>
    </row>
    <row r="252" spans="1:21" s="18" customFormat="1" ht="15.75" customHeight="1" outlineLevel="1" x14ac:dyDescent="0.25">
      <c r="A252" s="139" t="s">
        <v>718</v>
      </c>
      <c r="B252" s="176" t="s">
        <v>595</v>
      </c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9"/>
    </row>
    <row r="253" spans="1:21" ht="21" customHeight="1" outlineLevel="1" x14ac:dyDescent="0.25">
      <c r="A253" s="75" t="s">
        <v>719</v>
      </c>
      <c r="B253" s="166" t="s">
        <v>590</v>
      </c>
      <c r="C253" s="166"/>
      <c r="D253" s="166"/>
      <c r="E253" s="166"/>
      <c r="F253" s="166"/>
      <c r="G253" s="166"/>
      <c r="H253" s="45"/>
      <c r="I253" s="4"/>
      <c r="J253" s="123">
        <f>T253</f>
        <v>272.5527768</v>
      </c>
      <c r="K253" s="32">
        <v>35</v>
      </c>
      <c r="L253" s="10">
        <v>2.69</v>
      </c>
      <c r="M253" s="10">
        <f>L253*K253</f>
        <v>94.149999999999991</v>
      </c>
      <c r="N253" s="10">
        <f>M253*40.2%</f>
        <v>37.848300000000002</v>
      </c>
      <c r="O253" s="10">
        <f>N253+M253</f>
        <v>131.9983</v>
      </c>
      <c r="P253" s="10">
        <f>O253*58%</f>
        <v>76.559013999999991</v>
      </c>
      <c r="Q253" s="27">
        <v>18.57</v>
      </c>
      <c r="R253" s="10">
        <f>Q253+P253+O253</f>
        <v>227.12731399999998</v>
      </c>
      <c r="S253" s="10">
        <f>R253*20%</f>
        <v>45.425462799999998</v>
      </c>
      <c r="T253" s="10">
        <f>S253+R253</f>
        <v>272.5527768</v>
      </c>
      <c r="U253" s="4" t="s">
        <v>877</v>
      </c>
    </row>
    <row r="254" spans="1:21" ht="18.75" customHeight="1" outlineLevel="1" x14ac:dyDescent="0.25">
      <c r="A254" s="75" t="s">
        <v>755</v>
      </c>
      <c r="B254" s="166" t="s">
        <v>591</v>
      </c>
      <c r="C254" s="166"/>
      <c r="D254" s="166"/>
      <c r="E254" s="166"/>
      <c r="F254" s="166"/>
      <c r="G254" s="166"/>
      <c r="H254" s="45"/>
      <c r="I254" s="4"/>
      <c r="J254" s="123">
        <f>T254</f>
        <v>488.4080424</v>
      </c>
      <c r="K254" s="32">
        <v>35</v>
      </c>
      <c r="L254" s="10">
        <v>2.67</v>
      </c>
      <c r="M254" s="10">
        <f t="shared" si="177"/>
        <v>93.45</v>
      </c>
      <c r="N254" s="10">
        <f t="shared" si="178"/>
        <v>37.566900000000004</v>
      </c>
      <c r="O254" s="10">
        <f t="shared" si="179"/>
        <v>131.01690000000002</v>
      </c>
      <c r="P254" s="10">
        <f>O254*58%</f>
        <v>75.989802000000012</v>
      </c>
      <c r="Q254" s="27">
        <v>200</v>
      </c>
      <c r="R254" s="10">
        <f t="shared" si="180"/>
        <v>407.00670200000002</v>
      </c>
      <c r="S254" s="10">
        <f t="shared" si="181"/>
        <v>81.401340400000009</v>
      </c>
      <c r="T254" s="10">
        <f t="shared" si="182"/>
        <v>488.4080424</v>
      </c>
      <c r="U254" s="4">
        <v>493</v>
      </c>
    </row>
    <row r="255" spans="1:21" s="18" customFormat="1" ht="15.75" customHeight="1" outlineLevel="1" x14ac:dyDescent="0.25">
      <c r="A255" s="139" t="s">
        <v>720</v>
      </c>
      <c r="B255" s="176" t="s">
        <v>503</v>
      </c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9"/>
    </row>
    <row r="256" spans="1:21" ht="21.75" customHeight="1" outlineLevel="1" x14ac:dyDescent="0.25">
      <c r="A256" s="75" t="s">
        <v>721</v>
      </c>
      <c r="B256" s="166" t="s">
        <v>735</v>
      </c>
      <c r="C256" s="166"/>
      <c r="D256" s="166"/>
      <c r="E256" s="166"/>
      <c r="F256" s="166"/>
      <c r="G256" s="166"/>
      <c r="H256" s="45"/>
      <c r="I256" s="4"/>
      <c r="J256" s="123">
        <f>T256</f>
        <v>203.36341200000001</v>
      </c>
      <c r="K256" s="32">
        <v>25</v>
      </c>
      <c r="L256" s="10">
        <v>2.69</v>
      </c>
      <c r="M256" s="10">
        <f t="shared" si="177"/>
        <v>67.25</v>
      </c>
      <c r="N256" s="10">
        <f t="shared" si="178"/>
        <v>27.034500000000001</v>
      </c>
      <c r="O256" s="10">
        <f t="shared" si="179"/>
        <v>94.284500000000008</v>
      </c>
      <c r="P256" s="10">
        <f>O256*58%</f>
        <v>54.685009999999998</v>
      </c>
      <c r="Q256" s="27">
        <v>20.5</v>
      </c>
      <c r="R256" s="10">
        <f t="shared" si="180"/>
        <v>169.46951000000001</v>
      </c>
      <c r="S256" s="10">
        <f t="shared" si="181"/>
        <v>33.893902000000004</v>
      </c>
      <c r="T256" s="10">
        <f t="shared" si="182"/>
        <v>203.36341200000001</v>
      </c>
      <c r="U256" s="4">
        <v>156</v>
      </c>
    </row>
    <row r="257" spans="1:21" ht="19.5" customHeight="1" outlineLevel="1" x14ac:dyDescent="0.25">
      <c r="A257" s="75" t="s">
        <v>722</v>
      </c>
      <c r="B257" s="166" t="s">
        <v>736</v>
      </c>
      <c r="C257" s="166"/>
      <c r="D257" s="166"/>
      <c r="E257" s="166"/>
      <c r="F257" s="166"/>
      <c r="G257" s="166"/>
      <c r="H257" s="45"/>
      <c r="I257" s="4"/>
      <c r="J257" s="123">
        <f t="shared" ref="J257:J278" si="191">T257</f>
        <v>232.85941199999999</v>
      </c>
      <c r="K257" s="32">
        <v>25</v>
      </c>
      <c r="L257" s="10">
        <v>2.69</v>
      </c>
      <c r="M257" s="10">
        <f>L257*K257</f>
        <v>67.25</v>
      </c>
      <c r="N257" s="10">
        <f>M257*40.2%</f>
        <v>27.034500000000001</v>
      </c>
      <c r="O257" s="10">
        <f>N257+M257</f>
        <v>94.284500000000008</v>
      </c>
      <c r="P257" s="10">
        <f t="shared" ref="P257:P278" si="192">O257*58%</f>
        <v>54.685009999999998</v>
      </c>
      <c r="Q257" s="27">
        <v>45.08</v>
      </c>
      <c r="R257" s="10">
        <f>Q257+P257+O257</f>
        <v>194.04951</v>
      </c>
      <c r="S257" s="10">
        <f>R257*20%</f>
        <v>38.809902000000001</v>
      </c>
      <c r="T257" s="10">
        <f>S257+R257</f>
        <v>232.85941199999999</v>
      </c>
      <c r="U257" s="4">
        <v>118</v>
      </c>
    </row>
    <row r="258" spans="1:21" ht="19.5" customHeight="1" outlineLevel="1" x14ac:dyDescent="0.25">
      <c r="A258" s="75" t="s">
        <v>723</v>
      </c>
      <c r="B258" s="166" t="s">
        <v>737</v>
      </c>
      <c r="C258" s="166"/>
      <c r="D258" s="166"/>
      <c r="E258" s="166"/>
      <c r="F258" s="166"/>
      <c r="G258" s="166"/>
      <c r="H258" s="45"/>
      <c r="I258" s="4"/>
      <c r="J258" s="123">
        <f t="shared" si="191"/>
        <v>232.85941199999999</v>
      </c>
      <c r="K258" s="32">
        <v>25</v>
      </c>
      <c r="L258" s="10">
        <v>2.69</v>
      </c>
      <c r="M258" s="10">
        <f t="shared" si="177"/>
        <v>67.25</v>
      </c>
      <c r="N258" s="10">
        <f t="shared" si="178"/>
        <v>27.034500000000001</v>
      </c>
      <c r="O258" s="10">
        <f t="shared" si="179"/>
        <v>94.284500000000008</v>
      </c>
      <c r="P258" s="10">
        <f t="shared" si="192"/>
        <v>54.685009999999998</v>
      </c>
      <c r="Q258" s="27">
        <v>45.08</v>
      </c>
      <c r="R258" s="10">
        <f t="shared" si="180"/>
        <v>194.04951</v>
      </c>
      <c r="S258" s="10">
        <f t="shared" si="181"/>
        <v>38.809902000000001</v>
      </c>
      <c r="T258" s="10">
        <f t="shared" si="182"/>
        <v>232.85941199999999</v>
      </c>
      <c r="U258" s="4">
        <v>118</v>
      </c>
    </row>
    <row r="259" spans="1:21" ht="19.5" customHeight="1" outlineLevel="1" x14ac:dyDescent="0.25">
      <c r="A259" s="75" t="s">
        <v>724</v>
      </c>
      <c r="B259" s="166" t="s">
        <v>817</v>
      </c>
      <c r="C259" s="166"/>
      <c r="D259" s="166"/>
      <c r="E259" s="166"/>
      <c r="F259" s="166"/>
      <c r="G259" s="166"/>
      <c r="H259" s="45"/>
      <c r="I259" s="4"/>
      <c r="J259" s="123">
        <f t="shared" si="191"/>
        <v>273.6907296</v>
      </c>
      <c r="K259" s="32">
        <v>20</v>
      </c>
      <c r="L259" s="10">
        <v>2.69</v>
      </c>
      <c r="M259" s="10">
        <f t="shared" si="177"/>
        <v>53.8</v>
      </c>
      <c r="N259" s="10">
        <f t="shared" si="178"/>
        <v>21.627600000000001</v>
      </c>
      <c r="O259" s="10">
        <f t="shared" si="179"/>
        <v>75.427599999999998</v>
      </c>
      <c r="P259" s="10">
        <f t="shared" si="192"/>
        <v>43.748007999999999</v>
      </c>
      <c r="Q259" s="27">
        <v>108.9</v>
      </c>
      <c r="R259" s="10">
        <f t="shared" si="180"/>
        <v>228.07560799999999</v>
      </c>
      <c r="S259" s="10">
        <f t="shared" si="181"/>
        <v>45.615121600000002</v>
      </c>
      <c r="T259" s="10">
        <f t="shared" si="182"/>
        <v>273.6907296</v>
      </c>
      <c r="U259" s="4">
        <v>223</v>
      </c>
    </row>
    <row r="260" spans="1:21" ht="23.25" customHeight="1" outlineLevel="1" x14ac:dyDescent="0.25">
      <c r="A260" s="75" t="s">
        <v>724</v>
      </c>
      <c r="B260" s="166" t="s">
        <v>818</v>
      </c>
      <c r="C260" s="166"/>
      <c r="D260" s="166"/>
      <c r="E260" s="166"/>
      <c r="F260" s="166"/>
      <c r="G260" s="166"/>
      <c r="H260" s="45"/>
      <c r="I260" s="4"/>
      <c r="J260" s="123">
        <f t="shared" si="191"/>
        <v>179.85072959999999</v>
      </c>
      <c r="K260" s="32">
        <v>20</v>
      </c>
      <c r="L260" s="10">
        <v>2.69</v>
      </c>
      <c r="M260" s="10">
        <f t="shared" ref="M260" si="193">L260*K260</f>
        <v>53.8</v>
      </c>
      <c r="N260" s="10">
        <f t="shared" ref="N260" si="194">M260*40.2%</f>
        <v>21.627600000000001</v>
      </c>
      <c r="O260" s="10">
        <f t="shared" ref="O260" si="195">N260+M260</f>
        <v>75.427599999999998</v>
      </c>
      <c r="P260" s="10">
        <f t="shared" si="192"/>
        <v>43.748007999999999</v>
      </c>
      <c r="Q260" s="27">
        <v>30.7</v>
      </c>
      <c r="R260" s="10">
        <f t="shared" ref="R260" si="196">Q260+P260+O260</f>
        <v>149.875608</v>
      </c>
      <c r="S260" s="10">
        <f t="shared" ref="S260" si="197">R260*20%</f>
        <v>29.975121600000001</v>
      </c>
      <c r="T260" s="10">
        <f t="shared" ref="T260" si="198">S260+R260</f>
        <v>179.85072959999999</v>
      </c>
      <c r="U260" s="4"/>
    </row>
    <row r="261" spans="1:21" ht="19.5" customHeight="1" outlineLevel="1" x14ac:dyDescent="0.25">
      <c r="A261" s="75" t="s">
        <v>725</v>
      </c>
      <c r="B261" s="166" t="s">
        <v>738</v>
      </c>
      <c r="C261" s="166"/>
      <c r="D261" s="166"/>
      <c r="E261" s="166"/>
      <c r="F261" s="166"/>
      <c r="G261" s="166"/>
      <c r="H261" s="45"/>
      <c r="I261" s="4"/>
      <c r="J261" s="123">
        <f t="shared" si="191"/>
        <v>257.29609440000002</v>
      </c>
      <c r="K261" s="32">
        <v>30</v>
      </c>
      <c r="L261" s="10">
        <v>2.69</v>
      </c>
      <c r="M261" s="10">
        <f t="shared" si="177"/>
        <v>80.7</v>
      </c>
      <c r="N261" s="10">
        <f t="shared" si="178"/>
        <v>32.441400000000002</v>
      </c>
      <c r="O261" s="10">
        <f t="shared" si="179"/>
        <v>113.1414</v>
      </c>
      <c r="P261" s="10">
        <f t="shared" si="192"/>
        <v>65.622011999999998</v>
      </c>
      <c r="Q261" s="27">
        <v>35.65</v>
      </c>
      <c r="R261" s="10">
        <f t="shared" si="180"/>
        <v>214.41341199999999</v>
      </c>
      <c r="S261" s="10">
        <f t="shared" si="181"/>
        <v>42.8826824</v>
      </c>
      <c r="T261" s="10">
        <f t="shared" si="182"/>
        <v>257.29609440000002</v>
      </c>
      <c r="U261" s="4">
        <v>143</v>
      </c>
    </row>
    <row r="262" spans="1:21" ht="20.25" customHeight="1" outlineLevel="1" x14ac:dyDescent="0.25">
      <c r="A262" s="75" t="s">
        <v>726</v>
      </c>
      <c r="B262" s="166" t="s">
        <v>505</v>
      </c>
      <c r="C262" s="166"/>
      <c r="D262" s="166"/>
      <c r="E262" s="166"/>
      <c r="F262" s="166"/>
      <c r="G262" s="166"/>
      <c r="H262" s="45"/>
      <c r="I262" s="4"/>
      <c r="J262" s="123">
        <f t="shared" si="191"/>
        <v>352.23745919999999</v>
      </c>
      <c r="K262" s="32">
        <v>40</v>
      </c>
      <c r="L262" s="10">
        <v>2.69</v>
      </c>
      <c r="M262" s="10">
        <f t="shared" si="177"/>
        <v>107.6</v>
      </c>
      <c r="N262" s="10">
        <f t="shared" si="178"/>
        <v>43.255200000000002</v>
      </c>
      <c r="O262" s="10">
        <f t="shared" si="179"/>
        <v>150.8552</v>
      </c>
      <c r="P262" s="10">
        <f t="shared" si="192"/>
        <v>87.496015999999997</v>
      </c>
      <c r="Q262" s="27">
        <v>55.18</v>
      </c>
      <c r="R262" s="10">
        <f t="shared" si="180"/>
        <v>293.53121599999997</v>
      </c>
      <c r="S262" s="10">
        <f t="shared" si="181"/>
        <v>58.706243199999996</v>
      </c>
      <c r="T262" s="10">
        <f t="shared" si="182"/>
        <v>352.23745919999999</v>
      </c>
      <c r="U262" s="4">
        <v>233</v>
      </c>
    </row>
    <row r="263" spans="1:21" ht="15.75" customHeight="1" outlineLevel="1" x14ac:dyDescent="0.25">
      <c r="A263" s="75" t="s">
        <v>727</v>
      </c>
      <c r="B263" s="166" t="s">
        <v>504</v>
      </c>
      <c r="C263" s="166"/>
      <c r="D263" s="166"/>
      <c r="E263" s="166"/>
      <c r="F263" s="166"/>
      <c r="G263" s="166"/>
      <c r="H263" s="45"/>
      <c r="I263" s="4"/>
      <c r="J263" s="123">
        <f t="shared" si="191"/>
        <v>292.43209439999998</v>
      </c>
      <c r="K263" s="32">
        <v>30</v>
      </c>
      <c r="L263" s="10">
        <v>2.69</v>
      </c>
      <c r="M263" s="10">
        <f t="shared" si="177"/>
        <v>80.7</v>
      </c>
      <c r="N263" s="10">
        <f t="shared" si="178"/>
        <v>32.441400000000002</v>
      </c>
      <c r="O263" s="10">
        <f t="shared" si="179"/>
        <v>113.1414</v>
      </c>
      <c r="P263" s="10">
        <f t="shared" si="192"/>
        <v>65.622011999999998</v>
      </c>
      <c r="Q263" s="27">
        <v>64.930000000000007</v>
      </c>
      <c r="R263" s="10">
        <f t="shared" si="180"/>
        <v>243.693412</v>
      </c>
      <c r="S263" s="10">
        <f t="shared" si="181"/>
        <v>48.738682400000002</v>
      </c>
      <c r="T263" s="10">
        <f t="shared" si="182"/>
        <v>292.43209439999998</v>
      </c>
      <c r="U263" s="4">
        <v>230</v>
      </c>
    </row>
    <row r="264" spans="1:21" ht="16.5" customHeight="1" outlineLevel="1" x14ac:dyDescent="0.25">
      <c r="A264" s="75" t="s">
        <v>728</v>
      </c>
      <c r="B264" s="166" t="s">
        <v>739</v>
      </c>
      <c r="C264" s="166"/>
      <c r="D264" s="166"/>
      <c r="E264" s="166"/>
      <c r="F264" s="166"/>
      <c r="G264" s="166"/>
      <c r="H264" s="45"/>
      <c r="I264" s="4"/>
      <c r="J264" s="123">
        <f t="shared" si="191"/>
        <v>369.48145919999996</v>
      </c>
      <c r="K264" s="32">
        <v>40</v>
      </c>
      <c r="L264" s="10">
        <v>2.69</v>
      </c>
      <c r="M264" s="10">
        <f t="shared" si="177"/>
        <v>107.6</v>
      </c>
      <c r="N264" s="10">
        <f t="shared" si="178"/>
        <v>43.255200000000002</v>
      </c>
      <c r="O264" s="10">
        <f t="shared" si="179"/>
        <v>150.8552</v>
      </c>
      <c r="P264" s="10">
        <f t="shared" si="192"/>
        <v>87.496015999999997</v>
      </c>
      <c r="Q264" s="27">
        <v>69.55</v>
      </c>
      <c r="R264" s="10">
        <f t="shared" si="180"/>
        <v>307.90121599999998</v>
      </c>
      <c r="S264" s="10">
        <f t="shared" si="181"/>
        <v>61.580243199999998</v>
      </c>
      <c r="T264" s="10">
        <f t="shared" si="182"/>
        <v>369.48145919999996</v>
      </c>
      <c r="U264" s="4">
        <v>831</v>
      </c>
    </row>
    <row r="265" spans="1:21" ht="15.75" customHeight="1" outlineLevel="1" x14ac:dyDescent="0.25">
      <c r="A265" s="75" t="s">
        <v>729</v>
      </c>
      <c r="B265" s="166" t="s">
        <v>819</v>
      </c>
      <c r="C265" s="166"/>
      <c r="D265" s="166"/>
      <c r="E265" s="166"/>
      <c r="F265" s="166"/>
      <c r="G265" s="166"/>
      <c r="H265" s="45"/>
      <c r="I265" s="4"/>
      <c r="J265" s="123">
        <f t="shared" si="191"/>
        <v>377.82145920000005</v>
      </c>
      <c r="K265" s="32">
        <v>40</v>
      </c>
      <c r="L265" s="10">
        <v>2.69</v>
      </c>
      <c r="M265" s="10">
        <f t="shared" si="177"/>
        <v>107.6</v>
      </c>
      <c r="N265" s="10">
        <f t="shared" si="178"/>
        <v>43.255200000000002</v>
      </c>
      <c r="O265" s="10">
        <f t="shared" si="179"/>
        <v>150.8552</v>
      </c>
      <c r="P265" s="10">
        <f t="shared" si="192"/>
        <v>87.496015999999997</v>
      </c>
      <c r="Q265" s="27">
        <v>76.5</v>
      </c>
      <c r="R265" s="10">
        <f t="shared" si="180"/>
        <v>314.85121600000002</v>
      </c>
      <c r="S265" s="10">
        <f t="shared" si="181"/>
        <v>62.970243200000006</v>
      </c>
      <c r="T265" s="10">
        <f t="shared" si="182"/>
        <v>377.82145920000005</v>
      </c>
      <c r="U265" s="4">
        <v>574</v>
      </c>
    </row>
    <row r="266" spans="1:21" ht="34.5" customHeight="1" outlineLevel="1" x14ac:dyDescent="0.25">
      <c r="A266" s="75" t="s">
        <v>730</v>
      </c>
      <c r="B266" s="166" t="s">
        <v>820</v>
      </c>
      <c r="C266" s="166"/>
      <c r="D266" s="166"/>
      <c r="E266" s="166"/>
      <c r="F266" s="166"/>
      <c r="G266" s="166"/>
      <c r="H266" s="45"/>
      <c r="I266" s="4"/>
      <c r="J266" s="123">
        <f t="shared" si="191"/>
        <v>392.27677679999999</v>
      </c>
      <c r="K266" s="32">
        <v>35</v>
      </c>
      <c r="L266" s="10">
        <v>2.69</v>
      </c>
      <c r="M266" s="10">
        <f t="shared" si="177"/>
        <v>94.149999999999991</v>
      </c>
      <c r="N266" s="10">
        <f t="shared" si="178"/>
        <v>37.848300000000002</v>
      </c>
      <c r="O266" s="10">
        <f t="shared" si="179"/>
        <v>131.9983</v>
      </c>
      <c r="P266" s="10">
        <f t="shared" si="192"/>
        <v>76.559013999999991</v>
      </c>
      <c r="Q266" s="27">
        <v>118.34</v>
      </c>
      <c r="R266" s="10">
        <f t="shared" si="180"/>
        <v>326.89731399999999</v>
      </c>
      <c r="S266" s="10">
        <f t="shared" si="181"/>
        <v>65.379462799999999</v>
      </c>
      <c r="T266" s="10">
        <f t="shared" si="182"/>
        <v>392.27677679999999</v>
      </c>
      <c r="U266" s="4">
        <v>430</v>
      </c>
    </row>
    <row r="267" spans="1:21" ht="33" customHeight="1" outlineLevel="1" x14ac:dyDescent="0.25">
      <c r="A267" s="75" t="s">
        <v>730</v>
      </c>
      <c r="B267" s="166" t="s">
        <v>821</v>
      </c>
      <c r="C267" s="166"/>
      <c r="D267" s="166"/>
      <c r="E267" s="166"/>
      <c r="F267" s="166"/>
      <c r="G267" s="166"/>
      <c r="H267" s="45"/>
      <c r="I267" s="4"/>
      <c r="J267" s="123">
        <f t="shared" ref="J267" si="199">T267</f>
        <v>281.74477679999995</v>
      </c>
      <c r="K267" s="32">
        <v>35</v>
      </c>
      <c r="L267" s="10">
        <v>2.69</v>
      </c>
      <c r="M267" s="10">
        <f t="shared" ref="M267" si="200">L267*K267</f>
        <v>94.149999999999991</v>
      </c>
      <c r="N267" s="10">
        <f t="shared" ref="N267" si="201">M267*40.2%</f>
        <v>37.848300000000002</v>
      </c>
      <c r="O267" s="10">
        <f t="shared" ref="O267" si="202">N267+M267</f>
        <v>131.9983</v>
      </c>
      <c r="P267" s="10">
        <f t="shared" si="192"/>
        <v>76.559013999999991</v>
      </c>
      <c r="Q267" s="27">
        <v>26.23</v>
      </c>
      <c r="R267" s="10">
        <f t="shared" ref="R267" si="203">Q267+P267+O267</f>
        <v>234.78731399999998</v>
      </c>
      <c r="S267" s="10">
        <f t="shared" ref="S267" si="204">R267*20%</f>
        <v>46.957462800000002</v>
      </c>
      <c r="T267" s="10">
        <f t="shared" ref="T267" si="205">S267+R267</f>
        <v>281.74477679999995</v>
      </c>
      <c r="U267" s="4"/>
    </row>
    <row r="268" spans="1:21" ht="33" customHeight="1" outlineLevel="1" x14ac:dyDescent="0.25">
      <c r="A268" s="75" t="s">
        <v>731</v>
      </c>
      <c r="B268" s="166" t="s">
        <v>740</v>
      </c>
      <c r="C268" s="166"/>
      <c r="D268" s="166"/>
      <c r="E268" s="166"/>
      <c r="F268" s="166"/>
      <c r="G268" s="166"/>
      <c r="H268" s="45"/>
      <c r="I268" s="4"/>
      <c r="J268" s="123">
        <f t="shared" si="191"/>
        <v>389.97277679999996</v>
      </c>
      <c r="K268" s="32">
        <v>35</v>
      </c>
      <c r="L268" s="10">
        <v>2.69</v>
      </c>
      <c r="M268" s="10">
        <f t="shared" si="177"/>
        <v>94.149999999999991</v>
      </c>
      <c r="N268" s="10">
        <f t="shared" si="178"/>
        <v>37.848300000000002</v>
      </c>
      <c r="O268" s="10">
        <f t="shared" si="179"/>
        <v>131.9983</v>
      </c>
      <c r="P268" s="10">
        <f t="shared" si="192"/>
        <v>76.559013999999991</v>
      </c>
      <c r="Q268" s="27">
        <v>116.42</v>
      </c>
      <c r="R268" s="10">
        <f t="shared" si="180"/>
        <v>324.97731399999998</v>
      </c>
      <c r="S268" s="10">
        <f t="shared" si="181"/>
        <v>64.995462799999999</v>
      </c>
      <c r="T268" s="10">
        <f t="shared" si="182"/>
        <v>389.97277679999996</v>
      </c>
      <c r="U268" s="4">
        <v>301</v>
      </c>
    </row>
    <row r="269" spans="1:21" ht="30.75" customHeight="1" outlineLevel="1" x14ac:dyDescent="0.25">
      <c r="A269" s="75" t="s">
        <v>732</v>
      </c>
      <c r="B269" s="166" t="s">
        <v>741</v>
      </c>
      <c r="C269" s="166"/>
      <c r="D269" s="166"/>
      <c r="E269" s="166"/>
      <c r="F269" s="166"/>
      <c r="G269" s="166"/>
      <c r="H269" s="45"/>
      <c r="I269" s="4"/>
      <c r="J269" s="123">
        <f t="shared" si="191"/>
        <v>290.3727768</v>
      </c>
      <c r="K269" s="32">
        <v>35</v>
      </c>
      <c r="L269" s="10">
        <v>2.69</v>
      </c>
      <c r="M269" s="10">
        <f t="shared" si="177"/>
        <v>94.149999999999991</v>
      </c>
      <c r="N269" s="10">
        <f t="shared" si="178"/>
        <v>37.848300000000002</v>
      </c>
      <c r="O269" s="10">
        <f t="shared" si="179"/>
        <v>131.9983</v>
      </c>
      <c r="P269" s="10">
        <f t="shared" si="192"/>
        <v>76.559013999999991</v>
      </c>
      <c r="Q269" s="27">
        <v>33.42</v>
      </c>
      <c r="R269" s="10">
        <f t="shared" si="180"/>
        <v>241.97731399999998</v>
      </c>
      <c r="S269" s="10">
        <f t="shared" si="181"/>
        <v>48.395462799999997</v>
      </c>
      <c r="T269" s="10">
        <f t="shared" si="182"/>
        <v>290.3727768</v>
      </c>
      <c r="U269" s="4">
        <v>163</v>
      </c>
    </row>
    <row r="270" spans="1:21" ht="18.75" customHeight="1" outlineLevel="1" x14ac:dyDescent="0.25">
      <c r="A270" s="75" t="s">
        <v>733</v>
      </c>
      <c r="B270" s="45" t="s">
        <v>748</v>
      </c>
      <c r="C270" s="45"/>
      <c r="D270" s="45"/>
      <c r="E270" s="45"/>
      <c r="F270" s="45"/>
      <c r="G270" s="45"/>
      <c r="H270" s="45"/>
      <c r="I270" s="4"/>
      <c r="J270" s="123">
        <f t="shared" si="191"/>
        <v>389.97277679999996</v>
      </c>
      <c r="K270" s="32">
        <v>35</v>
      </c>
      <c r="L270" s="10">
        <v>2.69</v>
      </c>
      <c r="M270" s="10">
        <f t="shared" ref="M270:M271" si="206">L270*K270</f>
        <v>94.149999999999991</v>
      </c>
      <c r="N270" s="10">
        <f t="shared" ref="N270:N271" si="207">M270*40.2%</f>
        <v>37.848300000000002</v>
      </c>
      <c r="O270" s="10">
        <f t="shared" ref="O270:O271" si="208">N270+M270</f>
        <v>131.9983</v>
      </c>
      <c r="P270" s="10">
        <f t="shared" si="192"/>
        <v>76.559013999999991</v>
      </c>
      <c r="Q270" s="27">
        <v>116.42</v>
      </c>
      <c r="R270" s="10">
        <f t="shared" ref="R270:R271" si="209">Q270+P270+O270</f>
        <v>324.97731399999998</v>
      </c>
      <c r="S270" s="10">
        <f t="shared" ref="S270:S271" si="210">R270*20%</f>
        <v>64.995462799999999</v>
      </c>
      <c r="T270" s="10">
        <f t="shared" ref="T270:T271" si="211">S270+R270</f>
        <v>389.97277679999996</v>
      </c>
      <c r="U270" s="4">
        <v>393</v>
      </c>
    </row>
    <row r="271" spans="1:21" s="92" customFormat="1" ht="18.75" customHeight="1" outlineLevel="1" x14ac:dyDescent="0.25">
      <c r="A271" s="82" t="s">
        <v>734</v>
      </c>
      <c r="B271" s="119" t="s">
        <v>987</v>
      </c>
      <c r="C271" s="119"/>
      <c r="D271" s="119"/>
      <c r="E271" s="119"/>
      <c r="F271" s="119"/>
      <c r="G271" s="119"/>
      <c r="H271" s="119"/>
      <c r="I271" s="88"/>
      <c r="J271" s="128">
        <f t="shared" ref="J271" si="212">T271</f>
        <v>273.54409440000001</v>
      </c>
      <c r="K271" s="89">
        <v>30</v>
      </c>
      <c r="L271" s="90">
        <v>2.69</v>
      </c>
      <c r="M271" s="90">
        <f t="shared" si="206"/>
        <v>80.7</v>
      </c>
      <c r="N271" s="90">
        <f t="shared" si="207"/>
        <v>32.441400000000002</v>
      </c>
      <c r="O271" s="90">
        <f t="shared" si="208"/>
        <v>113.1414</v>
      </c>
      <c r="P271" s="90">
        <f t="shared" si="192"/>
        <v>65.622011999999998</v>
      </c>
      <c r="Q271" s="91">
        <v>49.19</v>
      </c>
      <c r="R271" s="90">
        <f t="shared" si="209"/>
        <v>227.95341200000001</v>
      </c>
      <c r="S271" s="90">
        <f t="shared" si="210"/>
        <v>45.590682400000006</v>
      </c>
      <c r="T271" s="90">
        <f t="shared" si="211"/>
        <v>273.54409440000001</v>
      </c>
      <c r="U271" s="88">
        <v>394</v>
      </c>
    </row>
    <row r="272" spans="1:21" ht="19.5" customHeight="1" outlineLevel="1" x14ac:dyDescent="0.25">
      <c r="A272" s="75" t="s">
        <v>742</v>
      </c>
      <c r="B272" s="45" t="s">
        <v>822</v>
      </c>
      <c r="C272" s="45"/>
      <c r="D272" s="45"/>
      <c r="E272" s="45"/>
      <c r="F272" s="45"/>
      <c r="G272" s="45"/>
      <c r="H272" s="45"/>
      <c r="I272" s="4"/>
      <c r="J272" s="123">
        <f t="shared" si="191"/>
        <v>933.3216480000001</v>
      </c>
      <c r="K272" s="32">
        <v>100</v>
      </c>
      <c r="L272" s="10">
        <v>2.69</v>
      </c>
      <c r="M272" s="10">
        <f t="shared" ref="M272:M277" si="213">L272*K272</f>
        <v>269</v>
      </c>
      <c r="N272" s="10">
        <f t="shared" ref="N272:N277" si="214">M272*40.2%</f>
        <v>108.13800000000001</v>
      </c>
      <c r="O272" s="10">
        <f t="shared" ref="O272:O277" si="215">N272+M272</f>
        <v>377.13800000000003</v>
      </c>
      <c r="P272" s="10">
        <f t="shared" si="192"/>
        <v>218.74003999999999</v>
      </c>
      <c r="Q272" s="27">
        <v>181.89</v>
      </c>
      <c r="R272" s="10">
        <f t="shared" ref="R272:R277" si="216">Q272+P272+O272</f>
        <v>777.76804000000004</v>
      </c>
      <c r="S272" s="10">
        <f t="shared" ref="S272:S277" si="217">R272*20%</f>
        <v>155.55360800000003</v>
      </c>
      <c r="T272" s="10">
        <f t="shared" ref="T272:T277" si="218">S272+R272</f>
        <v>933.3216480000001</v>
      </c>
      <c r="U272" s="4">
        <v>1050</v>
      </c>
    </row>
    <row r="273" spans="1:21" ht="15" customHeight="1" outlineLevel="1" x14ac:dyDescent="0.25">
      <c r="A273" s="75" t="s">
        <v>743</v>
      </c>
      <c r="B273" s="45" t="s">
        <v>823</v>
      </c>
      <c r="C273" s="45"/>
      <c r="D273" s="45"/>
      <c r="E273" s="45"/>
      <c r="F273" s="45"/>
      <c r="G273" s="45"/>
      <c r="H273" s="45"/>
      <c r="I273" s="4"/>
      <c r="J273" s="123">
        <f t="shared" si="191"/>
        <v>268.51609440000004</v>
      </c>
      <c r="K273" s="32">
        <v>30</v>
      </c>
      <c r="L273" s="10">
        <v>2.69</v>
      </c>
      <c r="M273" s="10">
        <f t="shared" si="213"/>
        <v>80.7</v>
      </c>
      <c r="N273" s="10">
        <f t="shared" si="214"/>
        <v>32.441400000000002</v>
      </c>
      <c r="O273" s="10">
        <f t="shared" si="215"/>
        <v>113.1414</v>
      </c>
      <c r="P273" s="10">
        <f t="shared" si="192"/>
        <v>65.622011999999998</v>
      </c>
      <c r="Q273" s="27">
        <v>45</v>
      </c>
      <c r="R273" s="10">
        <f t="shared" si="216"/>
        <v>223.76341200000002</v>
      </c>
      <c r="S273" s="10">
        <f t="shared" si="217"/>
        <v>44.752682400000005</v>
      </c>
      <c r="T273" s="10">
        <f t="shared" si="218"/>
        <v>268.51609440000004</v>
      </c>
      <c r="U273" s="4">
        <v>268</v>
      </c>
    </row>
    <row r="274" spans="1:21" ht="23.25" customHeight="1" outlineLevel="1" x14ac:dyDescent="0.25">
      <c r="A274" s="75" t="s">
        <v>744</v>
      </c>
      <c r="B274" s="45" t="s">
        <v>749</v>
      </c>
      <c r="C274" s="45"/>
      <c r="D274" s="45"/>
      <c r="E274" s="45"/>
      <c r="F274" s="45"/>
      <c r="G274" s="45"/>
      <c r="H274" s="45"/>
      <c r="I274" s="4"/>
      <c r="J274" s="123">
        <f t="shared" si="191"/>
        <v>425.72545919999999</v>
      </c>
      <c r="K274" s="32">
        <v>40</v>
      </c>
      <c r="L274" s="10">
        <v>2.69</v>
      </c>
      <c r="M274" s="10">
        <f t="shared" si="213"/>
        <v>107.6</v>
      </c>
      <c r="N274" s="10">
        <f t="shared" si="214"/>
        <v>43.255200000000002</v>
      </c>
      <c r="O274" s="10">
        <f t="shared" si="215"/>
        <v>150.8552</v>
      </c>
      <c r="P274" s="10">
        <f t="shared" si="192"/>
        <v>87.496015999999997</v>
      </c>
      <c r="Q274" s="27">
        <v>116.42</v>
      </c>
      <c r="R274" s="10">
        <f t="shared" si="216"/>
        <v>354.77121599999998</v>
      </c>
      <c r="S274" s="10">
        <f t="shared" si="217"/>
        <v>70.954243199999993</v>
      </c>
      <c r="T274" s="10">
        <f t="shared" si="218"/>
        <v>425.72545919999999</v>
      </c>
      <c r="U274" s="4"/>
    </row>
    <row r="275" spans="1:21" ht="23.25" customHeight="1" outlineLevel="1" x14ac:dyDescent="0.25">
      <c r="A275" s="75" t="s">
        <v>745</v>
      </c>
      <c r="B275" s="45" t="s">
        <v>750</v>
      </c>
      <c r="C275" s="45"/>
      <c r="D275" s="45"/>
      <c r="E275" s="45"/>
      <c r="F275" s="45"/>
      <c r="G275" s="45"/>
      <c r="H275" s="45"/>
      <c r="I275" s="4"/>
      <c r="J275" s="123">
        <f t="shared" si="191"/>
        <v>197.01072960000002</v>
      </c>
      <c r="K275" s="32">
        <v>20</v>
      </c>
      <c r="L275" s="10">
        <v>2.69</v>
      </c>
      <c r="M275" s="10">
        <f t="shared" ref="M275" si="219">L275*K275</f>
        <v>53.8</v>
      </c>
      <c r="N275" s="10">
        <f t="shared" ref="N275" si="220">M275*40.2%</f>
        <v>21.627600000000001</v>
      </c>
      <c r="O275" s="10">
        <f t="shared" ref="O275" si="221">N275+M275</f>
        <v>75.427599999999998</v>
      </c>
      <c r="P275" s="10">
        <f t="shared" si="192"/>
        <v>43.748007999999999</v>
      </c>
      <c r="Q275" s="27">
        <v>45</v>
      </c>
      <c r="R275" s="10">
        <f t="shared" ref="R275" si="222">Q275+P275+O275</f>
        <v>164.17560800000001</v>
      </c>
      <c r="S275" s="10">
        <f t="shared" ref="S275" si="223">R275*20%</f>
        <v>32.835121600000001</v>
      </c>
      <c r="T275" s="10">
        <f t="shared" ref="T275" si="224">S275+R275</f>
        <v>197.01072960000002</v>
      </c>
      <c r="U275" s="4">
        <v>190</v>
      </c>
    </row>
    <row r="276" spans="1:21" ht="36.75" customHeight="1" outlineLevel="1" x14ac:dyDescent="0.25">
      <c r="A276" s="75" t="s">
        <v>746</v>
      </c>
      <c r="B276" s="45" t="s">
        <v>751</v>
      </c>
      <c r="C276" s="45"/>
      <c r="D276" s="45"/>
      <c r="E276" s="45"/>
      <c r="F276" s="45"/>
      <c r="G276" s="45"/>
      <c r="H276" s="45"/>
      <c r="I276" s="4"/>
      <c r="J276" s="123">
        <f t="shared" si="191"/>
        <v>187.36272959999999</v>
      </c>
      <c r="K276" s="32">
        <v>20</v>
      </c>
      <c r="L276" s="10">
        <v>2.69</v>
      </c>
      <c r="M276" s="10">
        <f t="shared" si="213"/>
        <v>53.8</v>
      </c>
      <c r="N276" s="10">
        <f t="shared" si="214"/>
        <v>21.627600000000001</v>
      </c>
      <c r="O276" s="10">
        <f t="shared" si="215"/>
        <v>75.427599999999998</v>
      </c>
      <c r="P276" s="10">
        <f t="shared" si="192"/>
        <v>43.748007999999999</v>
      </c>
      <c r="Q276" s="27">
        <v>36.96</v>
      </c>
      <c r="R276" s="10">
        <f t="shared" si="216"/>
        <v>156.13560799999999</v>
      </c>
      <c r="S276" s="10">
        <f t="shared" si="217"/>
        <v>31.2271216</v>
      </c>
      <c r="T276" s="10">
        <f t="shared" si="218"/>
        <v>187.36272959999999</v>
      </c>
      <c r="U276" s="4">
        <v>127</v>
      </c>
    </row>
    <row r="277" spans="1:21" ht="17.25" customHeight="1" outlineLevel="1" x14ac:dyDescent="0.25">
      <c r="A277" s="75" t="s">
        <v>747</v>
      </c>
      <c r="B277" s="45" t="s">
        <v>752</v>
      </c>
      <c r="C277" s="45"/>
      <c r="D277" s="45"/>
      <c r="E277" s="45"/>
      <c r="F277" s="45"/>
      <c r="G277" s="45"/>
      <c r="H277" s="45"/>
      <c r="I277" s="4"/>
      <c r="J277" s="123">
        <f t="shared" si="191"/>
        <v>199.12741200000002</v>
      </c>
      <c r="K277" s="32">
        <v>25</v>
      </c>
      <c r="L277" s="10">
        <v>2.69</v>
      </c>
      <c r="M277" s="10">
        <f t="shared" si="213"/>
        <v>67.25</v>
      </c>
      <c r="N277" s="10">
        <f t="shared" si="214"/>
        <v>27.034500000000001</v>
      </c>
      <c r="O277" s="10">
        <f t="shared" si="215"/>
        <v>94.284500000000008</v>
      </c>
      <c r="P277" s="10">
        <f t="shared" si="192"/>
        <v>54.685009999999998</v>
      </c>
      <c r="Q277" s="27">
        <v>16.97</v>
      </c>
      <c r="R277" s="10">
        <f t="shared" si="216"/>
        <v>165.93951000000001</v>
      </c>
      <c r="S277" s="10">
        <f t="shared" si="217"/>
        <v>33.187902000000001</v>
      </c>
      <c r="T277" s="10">
        <f t="shared" si="218"/>
        <v>199.12741200000002</v>
      </c>
      <c r="U277" s="4"/>
    </row>
    <row r="278" spans="1:21" ht="21" customHeight="1" outlineLevel="1" x14ac:dyDescent="0.25">
      <c r="A278" s="75" t="s">
        <v>988</v>
      </c>
      <c r="B278" s="45" t="s">
        <v>753</v>
      </c>
      <c r="C278" s="45"/>
      <c r="D278" s="45"/>
      <c r="E278" s="45"/>
      <c r="F278" s="45"/>
      <c r="G278" s="45"/>
      <c r="H278" s="45"/>
      <c r="I278" s="4"/>
      <c r="J278" s="123">
        <f t="shared" si="191"/>
        <v>199.12741200000002</v>
      </c>
      <c r="K278" s="32">
        <v>25</v>
      </c>
      <c r="L278" s="10">
        <v>2.69</v>
      </c>
      <c r="M278" s="10">
        <f t="shared" ref="M278" si="225">L278*K278</f>
        <v>67.25</v>
      </c>
      <c r="N278" s="10">
        <f t="shared" ref="N278" si="226">M278*40.2%</f>
        <v>27.034500000000001</v>
      </c>
      <c r="O278" s="10">
        <f t="shared" ref="O278" si="227">N278+M278</f>
        <v>94.284500000000008</v>
      </c>
      <c r="P278" s="10">
        <f t="shared" si="192"/>
        <v>54.685009999999998</v>
      </c>
      <c r="Q278" s="27">
        <v>16.97</v>
      </c>
      <c r="R278" s="10">
        <f t="shared" ref="R278" si="228">Q278+P278+O278</f>
        <v>165.93951000000001</v>
      </c>
      <c r="S278" s="10">
        <f t="shared" ref="S278" si="229">R278*20%</f>
        <v>33.187902000000001</v>
      </c>
      <c r="T278" s="10">
        <f t="shared" ref="T278" si="230">S278+R278</f>
        <v>199.12741200000002</v>
      </c>
      <c r="U278" s="4"/>
    </row>
    <row r="279" spans="1:21" ht="25.5" customHeight="1" outlineLevel="1" x14ac:dyDescent="0.25">
      <c r="A279" s="75" t="s">
        <v>989</v>
      </c>
      <c r="B279" s="47" t="s">
        <v>865</v>
      </c>
      <c r="C279" s="47"/>
      <c r="D279" s="47"/>
      <c r="E279" s="47"/>
      <c r="F279" s="47"/>
      <c r="G279" s="47"/>
      <c r="H279" s="45"/>
      <c r="I279" s="4"/>
      <c r="J279" s="123">
        <f t="shared" ref="J279:J285" si="231">T279</f>
        <v>499.53482400000001</v>
      </c>
      <c r="K279" s="32">
        <v>50</v>
      </c>
      <c r="L279" s="10">
        <v>2.69</v>
      </c>
      <c r="M279" s="10">
        <f>L279*K279</f>
        <v>134.5</v>
      </c>
      <c r="N279" s="10">
        <f>M279*40.2%</f>
        <v>54.069000000000003</v>
      </c>
      <c r="O279" s="10">
        <f>N279+M279</f>
        <v>188.56900000000002</v>
      </c>
      <c r="P279" s="10">
        <f>O279*58%</f>
        <v>109.37002</v>
      </c>
      <c r="Q279" s="27">
        <v>118.34</v>
      </c>
      <c r="R279" s="10">
        <f>Q279+P279+O279</f>
        <v>416.27902</v>
      </c>
      <c r="S279" s="10">
        <f>R279*20%</f>
        <v>83.255804000000012</v>
      </c>
      <c r="T279" s="10">
        <f>S279+R279</f>
        <v>499.53482400000001</v>
      </c>
      <c r="U279" s="4"/>
    </row>
    <row r="280" spans="1:21" ht="23.25" customHeight="1" outlineLevel="1" x14ac:dyDescent="0.25">
      <c r="A280" s="75" t="s">
        <v>990</v>
      </c>
      <c r="B280" s="47" t="s">
        <v>866</v>
      </c>
      <c r="C280" s="47"/>
      <c r="D280" s="47"/>
      <c r="E280" s="47"/>
      <c r="F280" s="47"/>
      <c r="G280" s="47"/>
      <c r="H280" s="45"/>
      <c r="I280" s="4"/>
      <c r="J280" s="123">
        <f t="shared" si="231"/>
        <v>328.9120944</v>
      </c>
      <c r="K280" s="32">
        <v>30</v>
      </c>
      <c r="L280" s="10">
        <v>2.69</v>
      </c>
      <c r="M280" s="10">
        <f t="shared" ref="M280:M285" si="232">L280*K280</f>
        <v>80.7</v>
      </c>
      <c r="N280" s="10">
        <f t="shared" ref="N280:N285" si="233">M280*40.2%</f>
        <v>32.441400000000002</v>
      </c>
      <c r="O280" s="10">
        <f t="shared" ref="O280:O285" si="234">N280+M280</f>
        <v>113.1414</v>
      </c>
      <c r="P280" s="10">
        <f t="shared" ref="P280:P285" si="235">O280*58%</f>
        <v>65.622011999999998</v>
      </c>
      <c r="Q280" s="27">
        <v>95.33</v>
      </c>
      <c r="R280" s="10">
        <f t="shared" ref="R280:R285" si="236">Q280+P280+O280</f>
        <v>274.093412</v>
      </c>
      <c r="S280" s="10">
        <f t="shared" ref="S280:S285" si="237">R280*20%</f>
        <v>54.8186824</v>
      </c>
      <c r="T280" s="10">
        <f t="shared" ref="T280:T285" si="238">S280+R280</f>
        <v>328.9120944</v>
      </c>
      <c r="U280" s="4" t="s">
        <v>878</v>
      </c>
    </row>
    <row r="281" spans="1:21" ht="27.75" customHeight="1" outlineLevel="1" x14ac:dyDescent="0.25">
      <c r="A281" s="75" t="s">
        <v>991</v>
      </c>
      <c r="B281" s="47" t="s">
        <v>867</v>
      </c>
      <c r="C281" s="47"/>
      <c r="D281" s="47"/>
      <c r="E281" s="47"/>
      <c r="F281" s="47"/>
      <c r="G281" s="47"/>
      <c r="H281" s="45"/>
      <c r="I281" s="4"/>
      <c r="J281" s="123">
        <f t="shared" si="231"/>
        <v>328.9120944</v>
      </c>
      <c r="K281" s="32">
        <v>30</v>
      </c>
      <c r="L281" s="10">
        <v>2.69</v>
      </c>
      <c r="M281" s="10">
        <f t="shared" si="232"/>
        <v>80.7</v>
      </c>
      <c r="N281" s="10">
        <f t="shared" si="233"/>
        <v>32.441400000000002</v>
      </c>
      <c r="O281" s="10">
        <f t="shared" si="234"/>
        <v>113.1414</v>
      </c>
      <c r="P281" s="10">
        <f t="shared" si="235"/>
        <v>65.622011999999998</v>
      </c>
      <c r="Q281" s="27">
        <v>95.33</v>
      </c>
      <c r="R281" s="10">
        <f t="shared" si="236"/>
        <v>274.093412</v>
      </c>
      <c r="S281" s="10">
        <f t="shared" si="237"/>
        <v>54.8186824</v>
      </c>
      <c r="T281" s="10">
        <f t="shared" si="238"/>
        <v>328.9120944</v>
      </c>
      <c r="U281" s="4"/>
    </row>
    <row r="282" spans="1:21" ht="26.25" customHeight="1" outlineLevel="1" x14ac:dyDescent="0.25">
      <c r="A282" s="75" t="s">
        <v>992</v>
      </c>
      <c r="B282" s="47" t="s">
        <v>868</v>
      </c>
      <c r="C282" s="47"/>
      <c r="D282" s="47"/>
      <c r="E282" s="47"/>
      <c r="F282" s="47"/>
      <c r="G282" s="47"/>
      <c r="H282" s="45"/>
      <c r="I282" s="4"/>
      <c r="J282" s="123">
        <f t="shared" si="231"/>
        <v>255.4000944</v>
      </c>
      <c r="K282" s="32">
        <v>30</v>
      </c>
      <c r="L282" s="10">
        <v>2.69</v>
      </c>
      <c r="M282" s="10">
        <f t="shared" si="232"/>
        <v>80.7</v>
      </c>
      <c r="N282" s="10">
        <f t="shared" si="233"/>
        <v>32.441400000000002</v>
      </c>
      <c r="O282" s="10">
        <f t="shared" si="234"/>
        <v>113.1414</v>
      </c>
      <c r="P282" s="10">
        <f t="shared" si="235"/>
        <v>65.622011999999998</v>
      </c>
      <c r="Q282" s="27">
        <v>34.07</v>
      </c>
      <c r="R282" s="10">
        <f t="shared" si="236"/>
        <v>212.83341200000001</v>
      </c>
      <c r="S282" s="10">
        <f t="shared" si="237"/>
        <v>42.566682400000005</v>
      </c>
      <c r="T282" s="10">
        <f t="shared" si="238"/>
        <v>255.4000944</v>
      </c>
      <c r="U282" s="4"/>
    </row>
    <row r="283" spans="1:21" ht="31.5" customHeight="1" outlineLevel="1" x14ac:dyDescent="0.25">
      <c r="A283" s="75" t="s">
        <v>993</v>
      </c>
      <c r="B283" s="47" t="s">
        <v>869</v>
      </c>
      <c r="C283" s="47"/>
      <c r="D283" s="47"/>
      <c r="E283" s="47"/>
      <c r="F283" s="47"/>
      <c r="G283" s="47"/>
      <c r="H283" s="45"/>
      <c r="I283" s="4"/>
      <c r="J283" s="123">
        <f t="shared" si="231"/>
        <v>319.01209440000002</v>
      </c>
      <c r="K283" s="32">
        <v>30</v>
      </c>
      <c r="L283" s="10">
        <v>2.69</v>
      </c>
      <c r="M283" s="10">
        <f t="shared" si="232"/>
        <v>80.7</v>
      </c>
      <c r="N283" s="10">
        <f t="shared" si="233"/>
        <v>32.441400000000002</v>
      </c>
      <c r="O283" s="10">
        <f t="shared" si="234"/>
        <v>113.1414</v>
      </c>
      <c r="P283" s="10">
        <f t="shared" si="235"/>
        <v>65.622011999999998</v>
      </c>
      <c r="Q283" s="27">
        <v>87.08</v>
      </c>
      <c r="R283" s="10">
        <f t="shared" si="236"/>
        <v>265.843412</v>
      </c>
      <c r="S283" s="10">
        <f t="shared" si="237"/>
        <v>53.168682400000002</v>
      </c>
      <c r="T283" s="10">
        <f t="shared" si="238"/>
        <v>319.01209440000002</v>
      </c>
      <c r="U283" s="4"/>
    </row>
    <row r="284" spans="1:21" ht="21" customHeight="1" outlineLevel="1" x14ac:dyDescent="0.25">
      <c r="A284" s="75" t="s">
        <v>994</v>
      </c>
      <c r="B284" s="47" t="s">
        <v>870</v>
      </c>
      <c r="C284" s="47"/>
      <c r="D284" s="47"/>
      <c r="E284" s="47"/>
      <c r="F284" s="47"/>
      <c r="G284" s="47"/>
      <c r="H284" s="45"/>
      <c r="I284" s="4"/>
      <c r="J284" s="123">
        <f t="shared" si="231"/>
        <v>245.6560944</v>
      </c>
      <c r="K284" s="32">
        <v>30</v>
      </c>
      <c r="L284" s="10">
        <v>2.69</v>
      </c>
      <c r="M284" s="10">
        <f t="shared" si="232"/>
        <v>80.7</v>
      </c>
      <c r="N284" s="10">
        <f t="shared" si="233"/>
        <v>32.441400000000002</v>
      </c>
      <c r="O284" s="10">
        <f t="shared" si="234"/>
        <v>113.1414</v>
      </c>
      <c r="P284" s="10">
        <f t="shared" si="235"/>
        <v>65.622011999999998</v>
      </c>
      <c r="Q284" s="27">
        <v>25.95</v>
      </c>
      <c r="R284" s="10">
        <f t="shared" si="236"/>
        <v>204.71341200000001</v>
      </c>
      <c r="S284" s="10">
        <f t="shared" si="237"/>
        <v>40.942682400000002</v>
      </c>
      <c r="T284" s="10">
        <f t="shared" si="238"/>
        <v>245.6560944</v>
      </c>
      <c r="U284" s="4"/>
    </row>
    <row r="285" spans="1:21" ht="21" customHeight="1" outlineLevel="1" x14ac:dyDescent="0.25">
      <c r="A285" s="75" t="s">
        <v>995</v>
      </c>
      <c r="B285" s="47" t="s">
        <v>871</v>
      </c>
      <c r="C285" s="47"/>
      <c r="D285" s="47"/>
      <c r="E285" s="47"/>
      <c r="F285" s="47"/>
      <c r="G285" s="47"/>
      <c r="H285" s="45"/>
      <c r="I285" s="4"/>
      <c r="J285" s="123">
        <f t="shared" si="231"/>
        <v>290.21209440000001</v>
      </c>
      <c r="K285" s="32">
        <v>30</v>
      </c>
      <c r="L285" s="10">
        <v>2.69</v>
      </c>
      <c r="M285" s="10">
        <f t="shared" si="232"/>
        <v>80.7</v>
      </c>
      <c r="N285" s="10">
        <f t="shared" si="233"/>
        <v>32.441400000000002</v>
      </c>
      <c r="O285" s="10">
        <f t="shared" si="234"/>
        <v>113.1414</v>
      </c>
      <c r="P285" s="10">
        <f t="shared" si="235"/>
        <v>65.622011999999998</v>
      </c>
      <c r="Q285" s="27">
        <v>63.08</v>
      </c>
      <c r="R285" s="10">
        <f t="shared" si="236"/>
        <v>241.843412</v>
      </c>
      <c r="S285" s="10">
        <f t="shared" si="237"/>
        <v>48.368682400000004</v>
      </c>
      <c r="T285" s="10">
        <f t="shared" si="238"/>
        <v>290.21209440000001</v>
      </c>
      <c r="U285" s="4"/>
    </row>
    <row r="286" spans="1:21" s="18" customFormat="1" ht="15.75" customHeight="1" outlineLevel="1" x14ac:dyDescent="0.25">
      <c r="A286" s="139" t="s">
        <v>754</v>
      </c>
      <c r="B286" s="176" t="s">
        <v>756</v>
      </c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9"/>
    </row>
    <row r="287" spans="1:21" ht="41.25" customHeight="1" outlineLevel="1" x14ac:dyDescent="0.25">
      <c r="A287" s="75" t="s">
        <v>757</v>
      </c>
      <c r="B287" s="160" t="s">
        <v>758</v>
      </c>
      <c r="C287" s="160"/>
      <c r="D287" s="160"/>
      <c r="E287" s="160"/>
      <c r="F287" s="160"/>
      <c r="G287" s="160"/>
      <c r="H287" s="45"/>
      <c r="I287" s="4"/>
      <c r="J287" s="123">
        <f>T287</f>
        <v>570.45804720000001</v>
      </c>
      <c r="K287" s="32">
        <v>15</v>
      </c>
      <c r="L287" s="10">
        <v>2.69</v>
      </c>
      <c r="M287" s="10">
        <f>L287*K287</f>
        <v>40.35</v>
      </c>
      <c r="N287" s="10">
        <f>M287*40.2%</f>
        <v>16.220700000000001</v>
      </c>
      <c r="O287" s="10">
        <f>N287+M287</f>
        <v>56.570700000000002</v>
      </c>
      <c r="P287" s="10">
        <f>O287*58%</f>
        <v>32.811005999999999</v>
      </c>
      <c r="Q287" s="27">
        <v>386</v>
      </c>
      <c r="R287" s="10">
        <f>Q287+P287+O287</f>
        <v>475.38170600000001</v>
      </c>
      <c r="S287" s="10">
        <f>R287*20%</f>
        <v>95.076341200000002</v>
      </c>
      <c r="T287" s="10">
        <f>S287+R287</f>
        <v>570.45804720000001</v>
      </c>
      <c r="U287" s="4">
        <v>178</v>
      </c>
    </row>
    <row r="288" spans="1:21" s="18" customFormat="1" ht="15.75" customHeight="1" outlineLevel="1" x14ac:dyDescent="0.25">
      <c r="A288" s="139" t="s">
        <v>887</v>
      </c>
      <c r="B288" s="176" t="s">
        <v>888</v>
      </c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9"/>
    </row>
    <row r="289" spans="1:21" ht="30.75" customHeight="1" outlineLevel="1" x14ac:dyDescent="0.25">
      <c r="A289" s="75" t="s">
        <v>889</v>
      </c>
      <c r="B289" s="112" t="s">
        <v>895</v>
      </c>
      <c r="C289" s="112"/>
      <c r="D289" s="112"/>
      <c r="E289" s="112"/>
      <c r="F289" s="112"/>
      <c r="G289" s="112"/>
      <c r="H289" s="112"/>
      <c r="I289" s="112"/>
      <c r="J289" s="129">
        <v>1266</v>
      </c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4"/>
    </row>
    <row r="290" spans="1:21" ht="33.75" customHeight="1" outlineLevel="1" x14ac:dyDescent="0.25">
      <c r="A290" s="75" t="s">
        <v>890</v>
      </c>
      <c r="B290" s="112" t="s">
        <v>896</v>
      </c>
      <c r="C290" s="111"/>
      <c r="D290" s="111"/>
      <c r="E290" s="111"/>
      <c r="F290" s="111"/>
      <c r="G290" s="111"/>
      <c r="H290" s="112"/>
      <c r="I290" s="4"/>
      <c r="J290" s="130">
        <v>300</v>
      </c>
      <c r="K290" s="32"/>
      <c r="L290" s="10"/>
      <c r="M290" s="10"/>
      <c r="N290" s="10"/>
      <c r="O290" s="10"/>
      <c r="P290" s="10"/>
      <c r="Q290" s="27"/>
      <c r="R290" s="10"/>
      <c r="S290" s="10"/>
      <c r="T290" s="10"/>
      <c r="U290" s="4"/>
    </row>
    <row r="291" spans="1:21" ht="34.5" customHeight="1" outlineLevel="1" x14ac:dyDescent="0.25">
      <c r="A291" s="75" t="s">
        <v>891</v>
      </c>
      <c r="B291" s="112" t="s">
        <v>897</v>
      </c>
      <c r="C291" s="111"/>
      <c r="D291" s="111"/>
      <c r="E291" s="111"/>
      <c r="F291" s="111"/>
      <c r="G291" s="111"/>
      <c r="H291" s="112"/>
      <c r="I291" s="4"/>
      <c r="J291" s="130">
        <v>1266</v>
      </c>
      <c r="K291" s="32"/>
      <c r="L291" s="10"/>
      <c r="M291" s="10"/>
      <c r="N291" s="10"/>
      <c r="O291" s="10"/>
      <c r="P291" s="10"/>
      <c r="Q291" s="27"/>
      <c r="R291" s="10"/>
      <c r="S291" s="10"/>
      <c r="T291" s="10"/>
      <c r="U291" s="4"/>
    </row>
    <row r="292" spans="1:21" ht="34.5" customHeight="1" outlineLevel="1" x14ac:dyDescent="0.25">
      <c r="A292" s="75" t="s">
        <v>892</v>
      </c>
      <c r="B292" s="112" t="s">
        <v>898</v>
      </c>
      <c r="C292" s="111"/>
      <c r="D292" s="111"/>
      <c r="E292" s="111"/>
      <c r="F292" s="111"/>
      <c r="G292" s="111"/>
      <c r="H292" s="112"/>
      <c r="I292" s="4"/>
      <c r="J292" s="130">
        <v>300</v>
      </c>
      <c r="K292" s="32"/>
      <c r="L292" s="10"/>
      <c r="M292" s="10"/>
      <c r="N292" s="10"/>
      <c r="O292" s="10"/>
      <c r="P292" s="10"/>
      <c r="Q292" s="27"/>
      <c r="R292" s="10"/>
      <c r="S292" s="10"/>
      <c r="T292" s="10"/>
      <c r="U292" s="4"/>
    </row>
    <row r="293" spans="1:21" ht="32.25" customHeight="1" outlineLevel="1" x14ac:dyDescent="0.25">
      <c r="A293" s="75" t="s">
        <v>893</v>
      </c>
      <c r="B293" s="112" t="s">
        <v>899</v>
      </c>
      <c r="C293" s="111"/>
      <c r="D293" s="111"/>
      <c r="E293" s="111"/>
      <c r="F293" s="111"/>
      <c r="G293" s="111"/>
      <c r="H293" s="112"/>
      <c r="I293" s="4"/>
      <c r="J293" s="130">
        <v>1266</v>
      </c>
      <c r="K293" s="32"/>
      <c r="L293" s="10"/>
      <c r="M293" s="10"/>
      <c r="N293" s="10"/>
      <c r="O293" s="10"/>
      <c r="P293" s="10"/>
      <c r="Q293" s="27"/>
      <c r="R293" s="10"/>
      <c r="S293" s="10"/>
      <c r="T293" s="10"/>
      <c r="U293" s="4"/>
    </row>
    <row r="294" spans="1:21" ht="36.75" customHeight="1" outlineLevel="1" x14ac:dyDescent="0.25">
      <c r="A294" s="75" t="s">
        <v>894</v>
      </c>
      <c r="B294" s="112" t="s">
        <v>900</v>
      </c>
      <c r="C294" s="111"/>
      <c r="D294" s="111"/>
      <c r="E294" s="111"/>
      <c r="F294" s="111"/>
      <c r="G294" s="111"/>
      <c r="H294" s="112"/>
      <c r="I294" s="4"/>
      <c r="J294" s="130">
        <v>300</v>
      </c>
      <c r="K294" s="32"/>
      <c r="L294" s="10"/>
      <c r="M294" s="10"/>
      <c r="N294" s="10"/>
      <c r="O294" s="10"/>
      <c r="P294" s="10"/>
      <c r="Q294" s="27"/>
      <c r="R294" s="10"/>
      <c r="S294" s="10"/>
      <c r="T294" s="10"/>
      <c r="U294" s="4"/>
    </row>
    <row r="295" spans="1:21" s="53" customFormat="1" ht="24.75" customHeight="1" x14ac:dyDescent="0.3">
      <c r="A295" s="148" t="s">
        <v>135</v>
      </c>
      <c r="B295" s="165" t="s">
        <v>134</v>
      </c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54"/>
    </row>
    <row r="296" spans="1:21" s="34" customFormat="1" ht="50.25" customHeight="1" x14ac:dyDescent="0.25">
      <c r="A296" s="136" t="s">
        <v>159</v>
      </c>
      <c r="B296" s="162" t="s">
        <v>446</v>
      </c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43"/>
    </row>
    <row r="297" spans="1:21" s="18" customFormat="1" ht="24" customHeight="1" x14ac:dyDescent="0.25">
      <c r="A297" s="139" t="s">
        <v>136</v>
      </c>
      <c r="B297" s="176" t="s">
        <v>138</v>
      </c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10"/>
    </row>
    <row r="298" spans="1:21" s="18" customFormat="1" ht="21" customHeight="1" x14ac:dyDescent="0.25">
      <c r="A298" s="75" t="s">
        <v>211</v>
      </c>
      <c r="B298" s="166" t="s">
        <v>80</v>
      </c>
      <c r="C298" s="166"/>
      <c r="D298" s="166"/>
      <c r="E298" s="166"/>
      <c r="F298" s="166"/>
      <c r="G298" s="166"/>
      <c r="H298" s="66"/>
      <c r="I298" s="4"/>
      <c r="J298" s="123">
        <f t="shared" ref="J298:J312" si="239">T298</f>
        <v>78.416663999999997</v>
      </c>
      <c r="K298" s="32">
        <v>10</v>
      </c>
      <c r="L298" s="10">
        <v>2.95</v>
      </c>
      <c r="M298" s="10">
        <f t="shared" ref="M298:M310" si="240">L298*K298</f>
        <v>29.5</v>
      </c>
      <c r="N298" s="10">
        <f t="shared" ref="N298:N310" si="241">M298*40.2%</f>
        <v>11.859</v>
      </c>
      <c r="O298" s="10">
        <f t="shared" ref="O298:O310" si="242">N298+M298</f>
        <v>41.359000000000002</v>
      </c>
      <c r="P298" s="10">
        <f>O298*58%</f>
        <v>23.988219999999998</v>
      </c>
      <c r="Q298" s="27">
        <v>0</v>
      </c>
      <c r="R298" s="10">
        <f t="shared" ref="R298:R310" si="243">Q298+P298+O298</f>
        <v>65.347219999999993</v>
      </c>
      <c r="S298" s="10">
        <f t="shared" ref="S298:S310" si="244">R298*20%</f>
        <v>13.069443999999999</v>
      </c>
      <c r="T298" s="10">
        <f t="shared" ref="T298:T310" si="245">S298+R298</f>
        <v>78.416663999999997</v>
      </c>
      <c r="U298" s="9"/>
    </row>
    <row r="299" spans="1:21" ht="20.25" customHeight="1" outlineLevel="1" x14ac:dyDescent="0.25">
      <c r="A299" s="75" t="s">
        <v>212</v>
      </c>
      <c r="B299" s="166" t="s">
        <v>140</v>
      </c>
      <c r="C299" s="166"/>
      <c r="D299" s="166"/>
      <c r="E299" s="166"/>
      <c r="F299" s="166"/>
      <c r="G299" s="166"/>
      <c r="H299" s="166"/>
      <c r="I299" s="4"/>
      <c r="J299" s="123">
        <f t="shared" si="239"/>
        <v>117.62499599999998</v>
      </c>
      <c r="K299" s="32">
        <v>15</v>
      </c>
      <c r="L299" s="10">
        <v>2.95</v>
      </c>
      <c r="M299" s="10">
        <f t="shared" si="240"/>
        <v>44.25</v>
      </c>
      <c r="N299" s="10">
        <f t="shared" si="241"/>
        <v>17.788500000000003</v>
      </c>
      <c r="O299" s="10">
        <f t="shared" si="242"/>
        <v>62.038499999999999</v>
      </c>
      <c r="P299" s="10">
        <f t="shared" ref="P299:P312" si="246">O299*58%</f>
        <v>35.982329999999997</v>
      </c>
      <c r="Q299" s="27">
        <v>0</v>
      </c>
      <c r="R299" s="10">
        <f t="shared" si="243"/>
        <v>98.020829999999989</v>
      </c>
      <c r="S299" s="10">
        <f t="shared" si="244"/>
        <v>19.604165999999999</v>
      </c>
      <c r="T299" s="10">
        <f t="shared" si="245"/>
        <v>117.62499599999998</v>
      </c>
      <c r="U299" s="4"/>
    </row>
    <row r="300" spans="1:21" ht="18" customHeight="1" outlineLevel="1" x14ac:dyDescent="0.25">
      <c r="A300" s="75" t="s">
        <v>213</v>
      </c>
      <c r="B300" s="166" t="s">
        <v>768</v>
      </c>
      <c r="C300" s="166"/>
      <c r="D300" s="166"/>
      <c r="E300" s="166"/>
      <c r="F300" s="166"/>
      <c r="G300" s="166"/>
      <c r="H300" s="166"/>
      <c r="I300" s="4"/>
      <c r="J300" s="123">
        <f t="shared" si="239"/>
        <v>170.73699599999998</v>
      </c>
      <c r="K300" s="32">
        <v>15</v>
      </c>
      <c r="L300" s="10">
        <v>2.95</v>
      </c>
      <c r="M300" s="10">
        <f t="shared" si="240"/>
        <v>44.25</v>
      </c>
      <c r="N300" s="10">
        <f t="shared" si="241"/>
        <v>17.788500000000003</v>
      </c>
      <c r="O300" s="10">
        <f t="shared" si="242"/>
        <v>62.038499999999999</v>
      </c>
      <c r="P300" s="10">
        <f t="shared" si="246"/>
        <v>35.982329999999997</v>
      </c>
      <c r="Q300" s="27">
        <v>44.26</v>
      </c>
      <c r="R300" s="10">
        <f t="shared" si="243"/>
        <v>142.28082999999998</v>
      </c>
      <c r="S300" s="10">
        <f t="shared" si="244"/>
        <v>28.456165999999996</v>
      </c>
      <c r="T300" s="10">
        <f t="shared" si="245"/>
        <v>170.73699599999998</v>
      </c>
      <c r="U300" s="4">
        <v>271</v>
      </c>
    </row>
    <row r="301" spans="1:21" ht="18.75" customHeight="1" outlineLevel="1" x14ac:dyDescent="0.25">
      <c r="A301" s="75" t="s">
        <v>214</v>
      </c>
      <c r="B301" s="166" t="s">
        <v>203</v>
      </c>
      <c r="C301" s="166"/>
      <c r="D301" s="166"/>
      <c r="E301" s="166"/>
      <c r="F301" s="166"/>
      <c r="G301" s="166"/>
      <c r="H301" s="166"/>
      <c r="I301" s="4"/>
      <c r="J301" s="123">
        <f t="shared" si="239"/>
        <v>162.50499600000001</v>
      </c>
      <c r="K301" s="32">
        <v>15</v>
      </c>
      <c r="L301" s="10">
        <v>2.95</v>
      </c>
      <c r="M301" s="10">
        <f t="shared" si="240"/>
        <v>44.25</v>
      </c>
      <c r="N301" s="10">
        <f t="shared" si="241"/>
        <v>17.788500000000003</v>
      </c>
      <c r="O301" s="10">
        <f t="shared" si="242"/>
        <v>62.038499999999999</v>
      </c>
      <c r="P301" s="10">
        <f t="shared" si="246"/>
        <v>35.982329999999997</v>
      </c>
      <c r="Q301" s="27">
        <v>37.4</v>
      </c>
      <c r="R301" s="10">
        <f t="shared" si="243"/>
        <v>135.42083</v>
      </c>
      <c r="S301" s="10">
        <f t="shared" si="244"/>
        <v>27.084166</v>
      </c>
      <c r="T301" s="10">
        <f t="shared" si="245"/>
        <v>162.50499600000001</v>
      </c>
      <c r="U301" s="4">
        <v>271</v>
      </c>
    </row>
    <row r="302" spans="1:21" ht="21.75" customHeight="1" outlineLevel="1" x14ac:dyDescent="0.25">
      <c r="A302" s="75" t="s">
        <v>215</v>
      </c>
      <c r="B302" s="166" t="s">
        <v>769</v>
      </c>
      <c r="C302" s="166"/>
      <c r="D302" s="166"/>
      <c r="E302" s="166"/>
      <c r="F302" s="166"/>
      <c r="G302" s="166"/>
      <c r="H302" s="166"/>
      <c r="I302" s="4"/>
      <c r="J302" s="123">
        <f t="shared" si="239"/>
        <v>231.64565999999999</v>
      </c>
      <c r="K302" s="32">
        <v>25</v>
      </c>
      <c r="L302" s="10">
        <v>2.95</v>
      </c>
      <c r="M302" s="10">
        <f t="shared" si="240"/>
        <v>73.75</v>
      </c>
      <c r="N302" s="10">
        <f t="shared" si="241"/>
        <v>29.647500000000001</v>
      </c>
      <c r="O302" s="10">
        <f t="shared" si="242"/>
        <v>103.39750000000001</v>
      </c>
      <c r="P302" s="10">
        <f t="shared" si="246"/>
        <v>59.970550000000003</v>
      </c>
      <c r="Q302" s="27">
        <v>29.67</v>
      </c>
      <c r="R302" s="10">
        <f t="shared" si="243"/>
        <v>193.03805</v>
      </c>
      <c r="S302" s="10">
        <f t="shared" si="244"/>
        <v>38.607610000000001</v>
      </c>
      <c r="T302" s="10">
        <f t="shared" si="245"/>
        <v>231.64565999999999</v>
      </c>
      <c r="U302" s="4">
        <v>271</v>
      </c>
    </row>
    <row r="303" spans="1:21" outlineLevel="1" x14ac:dyDescent="0.25">
      <c r="A303" s="75" t="s">
        <v>216</v>
      </c>
      <c r="B303" s="166" t="s">
        <v>204</v>
      </c>
      <c r="C303" s="166"/>
      <c r="D303" s="166"/>
      <c r="E303" s="166"/>
      <c r="F303" s="166"/>
      <c r="G303" s="166"/>
      <c r="H303" s="166"/>
      <c r="I303" s="4"/>
      <c r="J303" s="123">
        <f t="shared" si="239"/>
        <v>260.257992</v>
      </c>
      <c r="K303" s="32">
        <v>30</v>
      </c>
      <c r="L303" s="10">
        <v>2.95</v>
      </c>
      <c r="M303" s="10">
        <f t="shared" si="240"/>
        <v>88.5</v>
      </c>
      <c r="N303" s="10">
        <f t="shared" si="241"/>
        <v>35.577000000000005</v>
      </c>
      <c r="O303" s="10">
        <f t="shared" si="242"/>
        <v>124.077</v>
      </c>
      <c r="P303" s="10">
        <f t="shared" si="246"/>
        <v>71.964659999999995</v>
      </c>
      <c r="Q303" s="27">
        <v>20.84</v>
      </c>
      <c r="R303" s="10">
        <f t="shared" si="243"/>
        <v>216.88166000000001</v>
      </c>
      <c r="S303" s="10">
        <f t="shared" si="244"/>
        <v>43.376332000000005</v>
      </c>
      <c r="T303" s="10">
        <f t="shared" si="245"/>
        <v>260.257992</v>
      </c>
      <c r="U303" s="4">
        <v>271</v>
      </c>
    </row>
    <row r="304" spans="1:21" outlineLevel="1" x14ac:dyDescent="0.25">
      <c r="A304" s="75" t="s">
        <v>217</v>
      </c>
      <c r="B304" s="166" t="s">
        <v>205</v>
      </c>
      <c r="C304" s="166"/>
      <c r="D304" s="166"/>
      <c r="E304" s="166"/>
      <c r="F304" s="166"/>
      <c r="G304" s="166"/>
      <c r="H304" s="45"/>
      <c r="I304" s="4"/>
      <c r="J304" s="123">
        <f t="shared" si="239"/>
        <v>295.64599199999998</v>
      </c>
      <c r="K304" s="32">
        <v>30</v>
      </c>
      <c r="L304" s="10">
        <v>2.95</v>
      </c>
      <c r="M304" s="10">
        <f t="shared" si="240"/>
        <v>88.5</v>
      </c>
      <c r="N304" s="10">
        <f t="shared" si="241"/>
        <v>35.577000000000005</v>
      </c>
      <c r="O304" s="10">
        <f t="shared" si="242"/>
        <v>124.077</v>
      </c>
      <c r="P304" s="10">
        <f t="shared" si="246"/>
        <v>71.964659999999995</v>
      </c>
      <c r="Q304" s="27">
        <v>50.33</v>
      </c>
      <c r="R304" s="10">
        <f t="shared" si="243"/>
        <v>246.37165999999999</v>
      </c>
      <c r="S304" s="10">
        <f t="shared" si="244"/>
        <v>49.274332000000001</v>
      </c>
      <c r="T304" s="10">
        <f t="shared" si="245"/>
        <v>295.64599199999998</v>
      </c>
      <c r="U304" s="4">
        <v>271</v>
      </c>
    </row>
    <row r="305" spans="1:21" outlineLevel="1" x14ac:dyDescent="0.25">
      <c r="A305" s="75" t="s">
        <v>218</v>
      </c>
      <c r="B305" s="166" t="s">
        <v>206</v>
      </c>
      <c r="C305" s="166"/>
      <c r="D305" s="166"/>
      <c r="E305" s="166"/>
      <c r="F305" s="166"/>
      <c r="G305" s="166"/>
      <c r="H305" s="166"/>
      <c r="I305" s="4"/>
      <c r="J305" s="123">
        <f t="shared" si="239"/>
        <v>214.601328</v>
      </c>
      <c r="K305" s="32">
        <v>20</v>
      </c>
      <c r="L305" s="10">
        <v>2.95</v>
      </c>
      <c r="M305" s="10">
        <f t="shared" si="240"/>
        <v>59</v>
      </c>
      <c r="N305" s="10">
        <f t="shared" si="241"/>
        <v>23.718</v>
      </c>
      <c r="O305" s="10">
        <f t="shared" si="242"/>
        <v>82.718000000000004</v>
      </c>
      <c r="P305" s="10">
        <f t="shared" si="246"/>
        <v>47.976439999999997</v>
      </c>
      <c r="Q305" s="27">
        <v>48.14</v>
      </c>
      <c r="R305" s="10">
        <f t="shared" si="243"/>
        <v>178.83444</v>
      </c>
      <c r="S305" s="10">
        <f t="shared" si="244"/>
        <v>35.766888000000002</v>
      </c>
      <c r="T305" s="10">
        <f t="shared" si="245"/>
        <v>214.601328</v>
      </c>
      <c r="U305" s="4">
        <v>271</v>
      </c>
    </row>
    <row r="306" spans="1:21" outlineLevel="1" x14ac:dyDescent="0.25">
      <c r="A306" s="75" t="s">
        <v>219</v>
      </c>
      <c r="B306" s="166" t="s">
        <v>271</v>
      </c>
      <c r="C306" s="166"/>
      <c r="D306" s="166"/>
      <c r="E306" s="166"/>
      <c r="F306" s="166"/>
      <c r="G306" s="166"/>
      <c r="H306" s="166"/>
      <c r="I306" s="4"/>
      <c r="J306" s="123">
        <f t="shared" si="239"/>
        <v>420.02265599999998</v>
      </c>
      <c r="K306" s="32">
        <v>40</v>
      </c>
      <c r="L306" s="10">
        <v>2.95</v>
      </c>
      <c r="M306" s="10">
        <f t="shared" si="240"/>
        <v>118</v>
      </c>
      <c r="N306" s="10">
        <f t="shared" si="241"/>
        <v>47.436</v>
      </c>
      <c r="O306" s="10">
        <f t="shared" si="242"/>
        <v>165.43600000000001</v>
      </c>
      <c r="P306" s="10">
        <f t="shared" si="246"/>
        <v>95.952879999999993</v>
      </c>
      <c r="Q306" s="27">
        <v>88.63</v>
      </c>
      <c r="R306" s="10">
        <f t="shared" si="243"/>
        <v>350.01887999999997</v>
      </c>
      <c r="S306" s="10">
        <f t="shared" si="244"/>
        <v>70.003776000000002</v>
      </c>
      <c r="T306" s="10">
        <f t="shared" si="245"/>
        <v>420.02265599999998</v>
      </c>
      <c r="U306" s="4">
        <v>271</v>
      </c>
    </row>
    <row r="307" spans="1:21" outlineLevel="1" x14ac:dyDescent="0.25">
      <c r="A307" s="75" t="s">
        <v>220</v>
      </c>
      <c r="B307" s="166" t="s">
        <v>207</v>
      </c>
      <c r="C307" s="166"/>
      <c r="D307" s="166"/>
      <c r="E307" s="166"/>
      <c r="F307" s="166"/>
      <c r="G307" s="166"/>
      <c r="H307" s="166"/>
      <c r="I307" s="4"/>
      <c r="J307" s="123">
        <f t="shared" si="239"/>
        <v>242.12932799999999</v>
      </c>
      <c r="K307" s="32">
        <v>20</v>
      </c>
      <c r="L307" s="10">
        <v>2.95</v>
      </c>
      <c r="M307" s="10">
        <f t="shared" si="240"/>
        <v>59</v>
      </c>
      <c r="N307" s="10">
        <f t="shared" si="241"/>
        <v>23.718</v>
      </c>
      <c r="O307" s="10">
        <f t="shared" si="242"/>
        <v>82.718000000000004</v>
      </c>
      <c r="P307" s="10">
        <f t="shared" si="246"/>
        <v>47.976439999999997</v>
      </c>
      <c r="Q307" s="27">
        <v>71.08</v>
      </c>
      <c r="R307" s="10">
        <f t="shared" si="243"/>
        <v>201.77444</v>
      </c>
      <c r="S307" s="10">
        <f t="shared" si="244"/>
        <v>40.354888000000003</v>
      </c>
      <c r="T307" s="10">
        <f t="shared" si="245"/>
        <v>242.12932799999999</v>
      </c>
      <c r="U307" s="4">
        <v>271</v>
      </c>
    </row>
    <row r="308" spans="1:21" outlineLevel="1" x14ac:dyDescent="0.25">
      <c r="A308" s="75" t="s">
        <v>221</v>
      </c>
      <c r="B308" s="45" t="s">
        <v>771</v>
      </c>
      <c r="C308" s="45"/>
      <c r="D308" s="45"/>
      <c r="E308" s="45"/>
      <c r="F308" s="45"/>
      <c r="G308" s="45"/>
      <c r="H308" s="45"/>
      <c r="I308" s="4"/>
      <c r="J308" s="123">
        <f t="shared" si="239"/>
        <v>257.88532800000002</v>
      </c>
      <c r="K308" s="32">
        <v>20</v>
      </c>
      <c r="L308" s="10">
        <v>2.95</v>
      </c>
      <c r="M308" s="10">
        <f t="shared" ref="M308" si="247">L308*K308</f>
        <v>59</v>
      </c>
      <c r="N308" s="10">
        <f t="shared" ref="N308" si="248">M308*40.2%</f>
        <v>23.718</v>
      </c>
      <c r="O308" s="10">
        <f t="shared" ref="O308" si="249">N308+M308</f>
        <v>82.718000000000004</v>
      </c>
      <c r="P308" s="10">
        <f t="shared" si="246"/>
        <v>47.976439999999997</v>
      </c>
      <c r="Q308" s="27">
        <v>84.21</v>
      </c>
      <c r="R308" s="10">
        <f t="shared" ref="R308" si="250">Q308+P308+O308</f>
        <v>214.90444000000002</v>
      </c>
      <c r="S308" s="10">
        <f t="shared" ref="S308" si="251">R308*20%</f>
        <v>42.980888000000007</v>
      </c>
      <c r="T308" s="10">
        <f t="shared" ref="T308" si="252">S308+R308</f>
        <v>257.88532800000002</v>
      </c>
      <c r="U308" s="4">
        <v>271</v>
      </c>
    </row>
    <row r="309" spans="1:21" outlineLevel="1" x14ac:dyDescent="0.25">
      <c r="A309" s="75" t="s">
        <v>222</v>
      </c>
      <c r="B309" s="166" t="s">
        <v>208</v>
      </c>
      <c r="C309" s="166"/>
      <c r="D309" s="166"/>
      <c r="E309" s="166"/>
      <c r="F309" s="166"/>
      <c r="G309" s="166"/>
      <c r="H309" s="166"/>
      <c r="I309" s="4"/>
      <c r="J309" s="123">
        <f t="shared" si="239"/>
        <v>397.44199200000003</v>
      </c>
      <c r="K309" s="32">
        <v>30</v>
      </c>
      <c r="L309" s="10">
        <v>2.95</v>
      </c>
      <c r="M309" s="10">
        <f t="shared" si="240"/>
        <v>88.5</v>
      </c>
      <c r="N309" s="10">
        <f t="shared" si="241"/>
        <v>35.577000000000005</v>
      </c>
      <c r="O309" s="10">
        <f t="shared" si="242"/>
        <v>124.077</v>
      </c>
      <c r="P309" s="10">
        <f t="shared" si="246"/>
        <v>71.964659999999995</v>
      </c>
      <c r="Q309" s="27">
        <v>135.16</v>
      </c>
      <c r="R309" s="10">
        <f t="shared" si="243"/>
        <v>331.20166</v>
      </c>
      <c r="S309" s="10">
        <f t="shared" si="244"/>
        <v>66.240332000000009</v>
      </c>
      <c r="T309" s="10">
        <f t="shared" si="245"/>
        <v>397.44199200000003</v>
      </c>
      <c r="U309" s="4">
        <v>271</v>
      </c>
    </row>
    <row r="310" spans="1:21" outlineLevel="1" x14ac:dyDescent="0.25">
      <c r="A310" s="75" t="s">
        <v>623</v>
      </c>
      <c r="B310" s="166" t="s">
        <v>209</v>
      </c>
      <c r="C310" s="166"/>
      <c r="D310" s="166"/>
      <c r="E310" s="166"/>
      <c r="F310" s="166"/>
      <c r="G310" s="166"/>
      <c r="H310" s="166"/>
      <c r="I310" s="4"/>
      <c r="J310" s="123">
        <f t="shared" si="239"/>
        <v>213.18966</v>
      </c>
      <c r="K310" s="32">
        <v>25</v>
      </c>
      <c r="L310" s="10">
        <v>2.95</v>
      </c>
      <c r="M310" s="10">
        <f t="shared" si="240"/>
        <v>73.75</v>
      </c>
      <c r="N310" s="10">
        <f t="shared" si="241"/>
        <v>29.647500000000001</v>
      </c>
      <c r="O310" s="10">
        <f t="shared" si="242"/>
        <v>103.39750000000001</v>
      </c>
      <c r="P310" s="10">
        <f t="shared" si="246"/>
        <v>59.970550000000003</v>
      </c>
      <c r="Q310" s="27">
        <v>14.29</v>
      </c>
      <c r="R310" s="10">
        <f t="shared" si="243"/>
        <v>177.65805</v>
      </c>
      <c r="S310" s="10">
        <f t="shared" si="244"/>
        <v>35.531610000000001</v>
      </c>
      <c r="T310" s="10">
        <f t="shared" si="245"/>
        <v>213.18966</v>
      </c>
      <c r="U310" s="4">
        <v>271</v>
      </c>
    </row>
    <row r="311" spans="1:21" outlineLevel="1" x14ac:dyDescent="0.25">
      <c r="A311" s="75" t="s">
        <v>856</v>
      </c>
      <c r="B311" s="45" t="s">
        <v>770</v>
      </c>
      <c r="C311" s="45"/>
      <c r="D311" s="45"/>
      <c r="E311" s="45"/>
      <c r="F311" s="45"/>
      <c r="G311" s="45"/>
      <c r="H311" s="45"/>
      <c r="I311" s="4"/>
      <c r="J311" s="123">
        <f t="shared" si="239"/>
        <v>240.92166000000003</v>
      </c>
      <c r="K311" s="32">
        <v>25</v>
      </c>
      <c r="L311" s="10">
        <v>2.95</v>
      </c>
      <c r="M311" s="10">
        <f t="shared" ref="M311" si="253">L311*K311</f>
        <v>73.75</v>
      </c>
      <c r="N311" s="10">
        <f t="shared" ref="N311" si="254">M311*40.2%</f>
        <v>29.647500000000001</v>
      </c>
      <c r="O311" s="10">
        <f t="shared" ref="O311" si="255">N311+M311</f>
        <v>103.39750000000001</v>
      </c>
      <c r="P311" s="10">
        <f t="shared" si="246"/>
        <v>59.970550000000003</v>
      </c>
      <c r="Q311" s="27">
        <v>37.4</v>
      </c>
      <c r="R311" s="10">
        <f t="shared" ref="R311" si="256">Q311+P311+O311</f>
        <v>200.76805000000002</v>
      </c>
      <c r="S311" s="10">
        <f t="shared" ref="S311" si="257">R311*20%</f>
        <v>40.153610000000008</v>
      </c>
      <c r="T311" s="10">
        <f t="shared" ref="T311" si="258">S311+R311</f>
        <v>240.92166000000003</v>
      </c>
      <c r="U311" s="4">
        <v>271</v>
      </c>
    </row>
    <row r="312" spans="1:21" outlineLevel="1" x14ac:dyDescent="0.25">
      <c r="A312" s="75" t="s">
        <v>857</v>
      </c>
      <c r="B312" s="45" t="s">
        <v>772</v>
      </c>
      <c r="C312" s="45"/>
      <c r="D312" s="45"/>
      <c r="E312" s="45"/>
      <c r="F312" s="45"/>
      <c r="G312" s="45"/>
      <c r="H312" s="45"/>
      <c r="I312" s="4"/>
      <c r="J312" s="123">
        <f t="shared" si="239"/>
        <v>297.09366</v>
      </c>
      <c r="K312" s="32">
        <v>25</v>
      </c>
      <c r="L312" s="10">
        <v>2.95</v>
      </c>
      <c r="M312" s="10">
        <f t="shared" ref="M312" si="259">L312*K312</f>
        <v>73.75</v>
      </c>
      <c r="N312" s="10">
        <f t="shared" ref="N312" si="260">M312*40.2%</f>
        <v>29.647500000000001</v>
      </c>
      <c r="O312" s="10">
        <f t="shared" ref="O312" si="261">N312+M312</f>
        <v>103.39750000000001</v>
      </c>
      <c r="P312" s="10">
        <f t="shared" si="246"/>
        <v>59.970550000000003</v>
      </c>
      <c r="Q312" s="27">
        <v>84.21</v>
      </c>
      <c r="R312" s="10">
        <f t="shared" ref="R312" si="262">Q312+P312+O312</f>
        <v>247.57804999999999</v>
      </c>
      <c r="S312" s="10">
        <f t="shared" ref="S312" si="263">R312*20%</f>
        <v>49.515610000000002</v>
      </c>
      <c r="T312" s="10">
        <f t="shared" ref="T312" si="264">S312+R312</f>
        <v>297.09366</v>
      </c>
      <c r="U312" s="4">
        <v>271</v>
      </c>
    </row>
    <row r="313" spans="1:21" s="18" customFormat="1" ht="15.75" customHeight="1" outlineLevel="1" x14ac:dyDescent="0.25">
      <c r="A313" s="139" t="s">
        <v>137</v>
      </c>
      <c r="B313" s="176" t="s">
        <v>158</v>
      </c>
      <c r="C313" s="176"/>
      <c r="D313" s="176"/>
      <c r="E313" s="176"/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9"/>
    </row>
    <row r="314" spans="1:21" s="18" customFormat="1" ht="15.75" customHeight="1" outlineLevel="1" x14ac:dyDescent="0.25">
      <c r="A314" s="75" t="s">
        <v>139</v>
      </c>
      <c r="B314" s="166" t="s">
        <v>80</v>
      </c>
      <c r="C314" s="166"/>
      <c r="D314" s="166"/>
      <c r="E314" s="166"/>
      <c r="F314" s="166"/>
      <c r="G314" s="166"/>
      <c r="H314" s="66"/>
      <c r="I314" s="66"/>
      <c r="J314" s="123">
        <f>T314</f>
        <v>158.537328</v>
      </c>
      <c r="K314" s="32">
        <v>20</v>
      </c>
      <c r="L314" s="10">
        <v>2.95</v>
      </c>
      <c r="M314" s="10">
        <f>L314*K314</f>
        <v>59</v>
      </c>
      <c r="N314" s="10">
        <f>M314*40.2%</f>
        <v>23.718</v>
      </c>
      <c r="O314" s="10">
        <f>N314+M314</f>
        <v>82.718000000000004</v>
      </c>
      <c r="P314" s="10">
        <f>O314*58%</f>
        <v>47.976439999999997</v>
      </c>
      <c r="Q314" s="27">
        <v>1.42</v>
      </c>
      <c r="R314" s="10">
        <f>Q314+P314+O314</f>
        <v>132.11444</v>
      </c>
      <c r="S314" s="10">
        <f>R314*20%</f>
        <v>26.422888</v>
      </c>
      <c r="T314" s="10">
        <f>S314+R314</f>
        <v>158.537328</v>
      </c>
      <c r="U314" s="4"/>
    </row>
    <row r="315" spans="1:21" outlineLevel="1" x14ac:dyDescent="0.25">
      <c r="A315" s="75" t="s">
        <v>141</v>
      </c>
      <c r="B315" s="166" t="s">
        <v>223</v>
      </c>
      <c r="C315" s="166"/>
      <c r="D315" s="166"/>
      <c r="E315" s="166"/>
      <c r="F315" s="166"/>
      <c r="G315" s="166"/>
      <c r="H315" s="45"/>
      <c r="I315" s="4"/>
      <c r="J315" s="123">
        <f t="shared" ref="J315:J329" si="265">T315</f>
        <v>532.33598400000005</v>
      </c>
      <c r="K315" s="32">
        <v>60</v>
      </c>
      <c r="L315" s="10">
        <v>2.95</v>
      </c>
      <c r="M315" s="10">
        <f t="shared" ref="M315:M329" si="266">L315*K315</f>
        <v>177</v>
      </c>
      <c r="N315" s="10">
        <f t="shared" ref="N315:N329" si="267">M315*40.2%</f>
        <v>71.154000000000011</v>
      </c>
      <c r="O315" s="10">
        <f t="shared" ref="O315:O329" si="268">N315+M315</f>
        <v>248.154</v>
      </c>
      <c r="P315" s="10">
        <f t="shared" ref="P315:P333" si="269">O315*58%</f>
        <v>143.92931999999999</v>
      </c>
      <c r="Q315" s="27">
        <v>51.53</v>
      </c>
      <c r="R315" s="10">
        <f t="shared" ref="R315:R329" si="270">Q315+P315+O315</f>
        <v>443.61331999999999</v>
      </c>
      <c r="S315" s="10">
        <f t="shared" ref="S315:S329" si="271">R315*20%</f>
        <v>88.722664000000009</v>
      </c>
      <c r="T315" s="10">
        <f t="shared" ref="T315:T329" si="272">S315+R315</f>
        <v>532.33598400000005</v>
      </c>
      <c r="U315" s="4">
        <v>465</v>
      </c>
    </row>
    <row r="316" spans="1:21" outlineLevel="1" x14ac:dyDescent="0.25">
      <c r="A316" s="75" t="s">
        <v>142</v>
      </c>
      <c r="B316" s="166" t="s">
        <v>224</v>
      </c>
      <c r="C316" s="166"/>
      <c r="D316" s="166"/>
      <c r="E316" s="166"/>
      <c r="F316" s="166"/>
      <c r="G316" s="166"/>
      <c r="H316" s="45"/>
      <c r="I316" s="4"/>
      <c r="J316" s="123">
        <f t="shared" si="265"/>
        <v>547.76798400000007</v>
      </c>
      <c r="K316" s="32">
        <v>60</v>
      </c>
      <c r="L316" s="10">
        <v>2.95</v>
      </c>
      <c r="M316" s="10">
        <f t="shared" si="266"/>
        <v>177</v>
      </c>
      <c r="N316" s="10">
        <f t="shared" si="267"/>
        <v>71.154000000000011</v>
      </c>
      <c r="O316" s="10">
        <f t="shared" si="268"/>
        <v>248.154</v>
      </c>
      <c r="P316" s="10">
        <f t="shared" si="269"/>
        <v>143.92931999999999</v>
      </c>
      <c r="Q316" s="27">
        <v>64.39</v>
      </c>
      <c r="R316" s="10">
        <f t="shared" si="270"/>
        <v>456.47332</v>
      </c>
      <c r="S316" s="10">
        <f t="shared" si="271"/>
        <v>91.294664000000012</v>
      </c>
      <c r="T316" s="10">
        <f t="shared" si="272"/>
        <v>547.76798400000007</v>
      </c>
      <c r="U316" s="4">
        <v>465</v>
      </c>
    </row>
    <row r="317" spans="1:21" outlineLevel="1" x14ac:dyDescent="0.25">
      <c r="A317" s="75" t="s">
        <v>143</v>
      </c>
      <c r="B317" s="166" t="s">
        <v>225</v>
      </c>
      <c r="C317" s="166"/>
      <c r="D317" s="166"/>
      <c r="E317" s="166"/>
      <c r="F317" s="166"/>
      <c r="G317" s="166"/>
      <c r="H317" s="45"/>
      <c r="I317" s="4"/>
      <c r="J317" s="123">
        <f t="shared" si="265"/>
        <v>549.38798399999996</v>
      </c>
      <c r="K317" s="32">
        <v>60</v>
      </c>
      <c r="L317" s="10">
        <v>2.95</v>
      </c>
      <c r="M317" s="10">
        <f t="shared" si="266"/>
        <v>177</v>
      </c>
      <c r="N317" s="10">
        <f t="shared" si="267"/>
        <v>71.154000000000011</v>
      </c>
      <c r="O317" s="10">
        <f t="shared" si="268"/>
        <v>248.154</v>
      </c>
      <c r="P317" s="10">
        <f t="shared" si="269"/>
        <v>143.92931999999999</v>
      </c>
      <c r="Q317" s="27">
        <v>65.739999999999995</v>
      </c>
      <c r="R317" s="10">
        <f t="shared" si="270"/>
        <v>457.82331999999997</v>
      </c>
      <c r="S317" s="10">
        <f t="shared" si="271"/>
        <v>91.564663999999993</v>
      </c>
      <c r="T317" s="10">
        <f t="shared" si="272"/>
        <v>549.38798399999996</v>
      </c>
      <c r="U317" s="4">
        <v>465</v>
      </c>
    </row>
    <row r="318" spans="1:21" outlineLevel="1" x14ac:dyDescent="0.25">
      <c r="A318" s="75" t="s">
        <v>144</v>
      </c>
      <c r="B318" s="166" t="s">
        <v>226</v>
      </c>
      <c r="C318" s="166"/>
      <c r="D318" s="166"/>
      <c r="E318" s="166"/>
      <c r="F318" s="166"/>
      <c r="G318" s="166"/>
      <c r="H318" s="45"/>
      <c r="I318" s="4"/>
      <c r="J318" s="123">
        <f t="shared" si="265"/>
        <v>586.16031600000008</v>
      </c>
      <c r="K318" s="32">
        <v>65</v>
      </c>
      <c r="L318" s="10">
        <v>2.95</v>
      </c>
      <c r="M318" s="10">
        <f t="shared" si="266"/>
        <v>191.75</v>
      </c>
      <c r="N318" s="10">
        <f t="shared" si="267"/>
        <v>77.083500000000001</v>
      </c>
      <c r="O318" s="10">
        <f t="shared" si="268"/>
        <v>268.83350000000002</v>
      </c>
      <c r="P318" s="10">
        <f t="shared" si="269"/>
        <v>155.92343</v>
      </c>
      <c r="Q318" s="27">
        <v>63.71</v>
      </c>
      <c r="R318" s="10">
        <f t="shared" si="270"/>
        <v>488.46693000000005</v>
      </c>
      <c r="S318" s="10">
        <f t="shared" si="271"/>
        <v>97.693386000000018</v>
      </c>
      <c r="T318" s="10">
        <f t="shared" si="272"/>
        <v>586.16031600000008</v>
      </c>
      <c r="U318" s="4">
        <v>465</v>
      </c>
    </row>
    <row r="319" spans="1:21" outlineLevel="1" x14ac:dyDescent="0.25">
      <c r="A319" s="75" t="s">
        <v>145</v>
      </c>
      <c r="B319" s="166" t="s">
        <v>227</v>
      </c>
      <c r="C319" s="166"/>
      <c r="D319" s="166"/>
      <c r="E319" s="166"/>
      <c r="F319" s="166"/>
      <c r="G319" s="166"/>
      <c r="H319" s="45"/>
      <c r="I319" s="4"/>
      <c r="J319" s="123">
        <f t="shared" si="265"/>
        <v>585.452316</v>
      </c>
      <c r="K319" s="32">
        <v>65</v>
      </c>
      <c r="L319" s="10">
        <v>2.95</v>
      </c>
      <c r="M319" s="10">
        <f t="shared" si="266"/>
        <v>191.75</v>
      </c>
      <c r="N319" s="10">
        <f t="shared" si="267"/>
        <v>77.083500000000001</v>
      </c>
      <c r="O319" s="10">
        <f t="shared" si="268"/>
        <v>268.83350000000002</v>
      </c>
      <c r="P319" s="10">
        <f t="shared" si="269"/>
        <v>155.92343</v>
      </c>
      <c r="Q319" s="27">
        <v>63.12</v>
      </c>
      <c r="R319" s="10">
        <f t="shared" si="270"/>
        <v>487.87693000000002</v>
      </c>
      <c r="S319" s="10">
        <f t="shared" si="271"/>
        <v>97.575386000000009</v>
      </c>
      <c r="T319" s="10">
        <f t="shared" si="272"/>
        <v>585.452316</v>
      </c>
      <c r="U319" s="4">
        <v>465</v>
      </c>
    </row>
    <row r="320" spans="1:21" outlineLevel="1" x14ac:dyDescent="0.25">
      <c r="A320" s="75" t="s">
        <v>146</v>
      </c>
      <c r="B320" s="166" t="s">
        <v>228</v>
      </c>
      <c r="C320" s="166"/>
      <c r="D320" s="166"/>
      <c r="E320" s="166"/>
      <c r="F320" s="166"/>
      <c r="G320" s="166"/>
      <c r="H320" s="45"/>
      <c r="I320" s="4"/>
      <c r="J320" s="123">
        <f t="shared" si="265"/>
        <v>598.60431600000004</v>
      </c>
      <c r="K320" s="32">
        <v>65</v>
      </c>
      <c r="L320" s="10">
        <v>2.95</v>
      </c>
      <c r="M320" s="10">
        <f t="shared" si="266"/>
        <v>191.75</v>
      </c>
      <c r="N320" s="10">
        <f t="shared" si="267"/>
        <v>77.083500000000001</v>
      </c>
      <c r="O320" s="10">
        <f t="shared" si="268"/>
        <v>268.83350000000002</v>
      </c>
      <c r="P320" s="10">
        <f t="shared" si="269"/>
        <v>155.92343</v>
      </c>
      <c r="Q320" s="27">
        <v>74.08</v>
      </c>
      <c r="R320" s="10">
        <f t="shared" si="270"/>
        <v>498.83693</v>
      </c>
      <c r="S320" s="10">
        <f t="shared" si="271"/>
        <v>99.767386000000002</v>
      </c>
      <c r="T320" s="10">
        <f t="shared" si="272"/>
        <v>598.60431600000004</v>
      </c>
      <c r="U320" s="4">
        <v>465</v>
      </c>
    </row>
    <row r="321" spans="1:21" outlineLevel="1" x14ac:dyDescent="0.25">
      <c r="A321" s="75" t="s">
        <v>147</v>
      </c>
      <c r="B321" s="166" t="s">
        <v>775</v>
      </c>
      <c r="C321" s="166"/>
      <c r="D321" s="166"/>
      <c r="E321" s="166"/>
      <c r="F321" s="166"/>
      <c r="G321" s="166"/>
      <c r="H321" s="45"/>
      <c r="I321" s="4"/>
      <c r="J321" s="123">
        <f t="shared" si="265"/>
        <v>642.36831599999994</v>
      </c>
      <c r="K321" s="32">
        <v>65</v>
      </c>
      <c r="L321" s="10">
        <v>2.95</v>
      </c>
      <c r="M321" s="10">
        <f t="shared" si="266"/>
        <v>191.75</v>
      </c>
      <c r="N321" s="10">
        <f t="shared" si="267"/>
        <v>77.083500000000001</v>
      </c>
      <c r="O321" s="10">
        <f t="shared" si="268"/>
        <v>268.83350000000002</v>
      </c>
      <c r="P321" s="10">
        <f t="shared" si="269"/>
        <v>155.92343</v>
      </c>
      <c r="Q321" s="27">
        <v>110.55</v>
      </c>
      <c r="R321" s="10">
        <f t="shared" si="270"/>
        <v>535.30692999999997</v>
      </c>
      <c r="S321" s="10">
        <f t="shared" si="271"/>
        <v>107.061386</v>
      </c>
      <c r="T321" s="10">
        <f t="shared" si="272"/>
        <v>642.36831599999994</v>
      </c>
      <c r="U321" s="4">
        <v>465</v>
      </c>
    </row>
    <row r="322" spans="1:21" outlineLevel="1" x14ac:dyDescent="0.25">
      <c r="A322" s="75" t="s">
        <v>148</v>
      </c>
      <c r="B322" s="166" t="s">
        <v>776</v>
      </c>
      <c r="C322" s="166"/>
      <c r="D322" s="166"/>
      <c r="E322" s="166"/>
      <c r="F322" s="166"/>
      <c r="G322" s="166"/>
      <c r="H322" s="45"/>
      <c r="I322" s="4"/>
      <c r="J322" s="123">
        <f t="shared" si="265"/>
        <v>600.524316</v>
      </c>
      <c r="K322" s="32">
        <v>65</v>
      </c>
      <c r="L322" s="10">
        <v>2.95</v>
      </c>
      <c r="M322" s="10">
        <f t="shared" si="266"/>
        <v>191.75</v>
      </c>
      <c r="N322" s="10">
        <f t="shared" si="267"/>
        <v>77.083500000000001</v>
      </c>
      <c r="O322" s="10">
        <f t="shared" si="268"/>
        <v>268.83350000000002</v>
      </c>
      <c r="P322" s="10">
        <f t="shared" si="269"/>
        <v>155.92343</v>
      </c>
      <c r="Q322" s="27">
        <v>75.680000000000007</v>
      </c>
      <c r="R322" s="10">
        <f t="shared" si="270"/>
        <v>500.43693000000002</v>
      </c>
      <c r="S322" s="10">
        <f t="shared" si="271"/>
        <v>100.08738600000001</v>
      </c>
      <c r="T322" s="10">
        <f t="shared" si="272"/>
        <v>600.524316</v>
      </c>
      <c r="U322" s="4">
        <v>465</v>
      </c>
    </row>
    <row r="323" spans="1:21" outlineLevel="1" x14ac:dyDescent="0.25">
      <c r="A323" s="75" t="s">
        <v>149</v>
      </c>
      <c r="B323" s="166" t="s">
        <v>777</v>
      </c>
      <c r="C323" s="166"/>
      <c r="D323" s="166"/>
      <c r="E323" s="166"/>
      <c r="F323" s="166"/>
      <c r="G323" s="166"/>
      <c r="H323" s="45"/>
      <c r="I323" s="4"/>
      <c r="J323" s="123">
        <f t="shared" si="265"/>
        <v>616.79631600000005</v>
      </c>
      <c r="K323" s="32">
        <v>65</v>
      </c>
      <c r="L323" s="10">
        <v>2.95</v>
      </c>
      <c r="M323" s="10">
        <f t="shared" si="266"/>
        <v>191.75</v>
      </c>
      <c r="N323" s="10">
        <f t="shared" si="267"/>
        <v>77.083500000000001</v>
      </c>
      <c r="O323" s="10">
        <f t="shared" si="268"/>
        <v>268.83350000000002</v>
      </c>
      <c r="P323" s="10">
        <f t="shared" si="269"/>
        <v>155.92343</v>
      </c>
      <c r="Q323" s="27">
        <v>89.24</v>
      </c>
      <c r="R323" s="10">
        <f t="shared" si="270"/>
        <v>513.99693000000002</v>
      </c>
      <c r="S323" s="10">
        <f t="shared" si="271"/>
        <v>102.79938600000001</v>
      </c>
      <c r="T323" s="10">
        <f t="shared" si="272"/>
        <v>616.79631600000005</v>
      </c>
      <c r="U323" s="4">
        <v>465</v>
      </c>
    </row>
    <row r="324" spans="1:21" outlineLevel="1" x14ac:dyDescent="0.25">
      <c r="A324" s="75" t="s">
        <v>150</v>
      </c>
      <c r="B324" s="166" t="s">
        <v>778</v>
      </c>
      <c r="C324" s="166"/>
      <c r="D324" s="166"/>
      <c r="E324" s="166"/>
      <c r="F324" s="166"/>
      <c r="G324" s="166"/>
      <c r="H324" s="45"/>
      <c r="I324" s="4"/>
      <c r="J324" s="123">
        <f t="shared" si="265"/>
        <v>589.26831600000003</v>
      </c>
      <c r="K324" s="32">
        <v>65</v>
      </c>
      <c r="L324" s="10">
        <v>2.95</v>
      </c>
      <c r="M324" s="10">
        <f t="shared" si="266"/>
        <v>191.75</v>
      </c>
      <c r="N324" s="10">
        <f t="shared" si="267"/>
        <v>77.083500000000001</v>
      </c>
      <c r="O324" s="10">
        <f t="shared" si="268"/>
        <v>268.83350000000002</v>
      </c>
      <c r="P324" s="10">
        <f t="shared" si="269"/>
        <v>155.92343</v>
      </c>
      <c r="Q324" s="27">
        <v>66.3</v>
      </c>
      <c r="R324" s="10">
        <f t="shared" si="270"/>
        <v>491.05693000000002</v>
      </c>
      <c r="S324" s="10">
        <f t="shared" si="271"/>
        <v>98.211386000000005</v>
      </c>
      <c r="T324" s="10">
        <f t="shared" si="272"/>
        <v>589.26831600000003</v>
      </c>
      <c r="U324" s="4">
        <v>465</v>
      </c>
    </row>
    <row r="325" spans="1:21" outlineLevel="1" x14ac:dyDescent="0.25">
      <c r="A325" s="75" t="s">
        <v>151</v>
      </c>
      <c r="B325" s="166" t="s">
        <v>779</v>
      </c>
      <c r="C325" s="166"/>
      <c r="D325" s="166"/>
      <c r="E325" s="166"/>
      <c r="F325" s="166"/>
      <c r="G325" s="166"/>
      <c r="H325" s="45"/>
      <c r="I325" s="4"/>
      <c r="J325" s="123">
        <f t="shared" si="265"/>
        <v>711.71631599999989</v>
      </c>
      <c r="K325" s="32">
        <v>65</v>
      </c>
      <c r="L325" s="10">
        <v>2.95</v>
      </c>
      <c r="M325" s="10">
        <f t="shared" si="266"/>
        <v>191.75</v>
      </c>
      <c r="N325" s="10">
        <f t="shared" si="267"/>
        <v>77.083500000000001</v>
      </c>
      <c r="O325" s="10">
        <f t="shared" si="268"/>
        <v>268.83350000000002</v>
      </c>
      <c r="P325" s="10">
        <f t="shared" si="269"/>
        <v>155.92343</v>
      </c>
      <c r="Q325" s="27">
        <v>168.34</v>
      </c>
      <c r="R325" s="10">
        <f t="shared" si="270"/>
        <v>593.09692999999993</v>
      </c>
      <c r="S325" s="10">
        <f t="shared" si="271"/>
        <v>118.61938599999999</v>
      </c>
      <c r="T325" s="10">
        <f t="shared" si="272"/>
        <v>711.71631599999989</v>
      </c>
      <c r="U325" s="4">
        <v>465</v>
      </c>
    </row>
    <row r="326" spans="1:21" ht="18" customHeight="1" outlineLevel="1" x14ac:dyDescent="0.25">
      <c r="A326" s="75" t="s">
        <v>152</v>
      </c>
      <c r="B326" s="166" t="s">
        <v>232</v>
      </c>
      <c r="C326" s="166"/>
      <c r="D326" s="166"/>
      <c r="E326" s="166"/>
      <c r="F326" s="166"/>
      <c r="G326" s="166"/>
      <c r="H326" s="45"/>
      <c r="I326" s="4"/>
      <c r="J326" s="123">
        <f t="shared" si="265"/>
        <v>545.18798399999991</v>
      </c>
      <c r="K326" s="32">
        <v>60</v>
      </c>
      <c r="L326" s="10">
        <v>2.95</v>
      </c>
      <c r="M326" s="10">
        <f t="shared" si="266"/>
        <v>177</v>
      </c>
      <c r="N326" s="10">
        <f t="shared" si="267"/>
        <v>71.154000000000011</v>
      </c>
      <c r="O326" s="10">
        <f t="shared" si="268"/>
        <v>248.154</v>
      </c>
      <c r="P326" s="10">
        <f t="shared" si="269"/>
        <v>143.92931999999999</v>
      </c>
      <c r="Q326" s="27">
        <v>62.24</v>
      </c>
      <c r="R326" s="10">
        <f t="shared" si="270"/>
        <v>454.32331999999997</v>
      </c>
      <c r="S326" s="10">
        <f t="shared" si="271"/>
        <v>90.864664000000005</v>
      </c>
      <c r="T326" s="10">
        <f t="shared" si="272"/>
        <v>545.18798399999991</v>
      </c>
      <c r="U326" s="4">
        <v>465</v>
      </c>
    </row>
    <row r="327" spans="1:21" outlineLevel="1" x14ac:dyDescent="0.25">
      <c r="A327" s="75" t="s">
        <v>153</v>
      </c>
      <c r="B327" s="166" t="s">
        <v>233</v>
      </c>
      <c r="C327" s="166"/>
      <c r="D327" s="166"/>
      <c r="E327" s="166"/>
      <c r="F327" s="166"/>
      <c r="G327" s="166"/>
      <c r="H327" s="45"/>
      <c r="I327" s="4"/>
      <c r="J327" s="123">
        <f t="shared" si="265"/>
        <v>547.76798400000007</v>
      </c>
      <c r="K327" s="32">
        <v>60</v>
      </c>
      <c r="L327" s="10">
        <v>2.95</v>
      </c>
      <c r="M327" s="10">
        <f t="shared" si="266"/>
        <v>177</v>
      </c>
      <c r="N327" s="10">
        <f t="shared" si="267"/>
        <v>71.154000000000011</v>
      </c>
      <c r="O327" s="10">
        <f t="shared" si="268"/>
        <v>248.154</v>
      </c>
      <c r="P327" s="10">
        <f t="shared" si="269"/>
        <v>143.92931999999999</v>
      </c>
      <c r="Q327" s="27">
        <v>64.39</v>
      </c>
      <c r="R327" s="10">
        <f t="shared" si="270"/>
        <v>456.47332</v>
      </c>
      <c r="S327" s="10">
        <f t="shared" si="271"/>
        <v>91.294664000000012</v>
      </c>
      <c r="T327" s="10">
        <f t="shared" si="272"/>
        <v>547.76798400000007</v>
      </c>
      <c r="U327" s="4">
        <v>465</v>
      </c>
    </row>
    <row r="328" spans="1:21" outlineLevel="1" x14ac:dyDescent="0.25">
      <c r="A328" s="75" t="s">
        <v>154</v>
      </c>
      <c r="B328" s="166" t="s">
        <v>764</v>
      </c>
      <c r="C328" s="166"/>
      <c r="D328" s="166"/>
      <c r="E328" s="166"/>
      <c r="F328" s="166"/>
      <c r="G328" s="166"/>
      <c r="H328" s="45"/>
      <c r="I328" s="4"/>
      <c r="J328" s="123">
        <f t="shared" si="265"/>
        <v>565.01198399999998</v>
      </c>
      <c r="K328" s="32">
        <v>60</v>
      </c>
      <c r="L328" s="10">
        <v>2.95</v>
      </c>
      <c r="M328" s="10">
        <f t="shared" si="266"/>
        <v>177</v>
      </c>
      <c r="N328" s="10">
        <f t="shared" si="267"/>
        <v>71.154000000000011</v>
      </c>
      <c r="O328" s="10">
        <f t="shared" si="268"/>
        <v>248.154</v>
      </c>
      <c r="P328" s="10">
        <f t="shared" si="269"/>
        <v>143.92931999999999</v>
      </c>
      <c r="Q328" s="27">
        <v>78.760000000000005</v>
      </c>
      <c r="R328" s="10">
        <f t="shared" si="270"/>
        <v>470.84332000000001</v>
      </c>
      <c r="S328" s="10">
        <f t="shared" si="271"/>
        <v>94.168664000000007</v>
      </c>
      <c r="T328" s="10">
        <f t="shared" si="272"/>
        <v>565.01198399999998</v>
      </c>
      <c r="U328" s="4">
        <v>465</v>
      </c>
    </row>
    <row r="329" spans="1:21" outlineLevel="1" x14ac:dyDescent="0.25">
      <c r="A329" s="75" t="s">
        <v>155</v>
      </c>
      <c r="B329" s="166" t="s">
        <v>765</v>
      </c>
      <c r="C329" s="166"/>
      <c r="D329" s="166"/>
      <c r="E329" s="166"/>
      <c r="F329" s="166"/>
      <c r="G329" s="166"/>
      <c r="H329" s="45"/>
      <c r="I329" s="4"/>
      <c r="J329" s="123">
        <f t="shared" si="265"/>
        <v>615.06831599999998</v>
      </c>
      <c r="K329" s="32">
        <v>65</v>
      </c>
      <c r="L329" s="10">
        <v>2.95</v>
      </c>
      <c r="M329" s="10">
        <f t="shared" si="266"/>
        <v>191.75</v>
      </c>
      <c r="N329" s="10">
        <f t="shared" si="267"/>
        <v>77.083500000000001</v>
      </c>
      <c r="O329" s="10">
        <f t="shared" si="268"/>
        <v>268.83350000000002</v>
      </c>
      <c r="P329" s="10">
        <f t="shared" si="269"/>
        <v>155.92343</v>
      </c>
      <c r="Q329" s="27">
        <v>87.8</v>
      </c>
      <c r="R329" s="10">
        <f t="shared" si="270"/>
        <v>512.55692999999997</v>
      </c>
      <c r="S329" s="10">
        <f t="shared" si="271"/>
        <v>102.511386</v>
      </c>
      <c r="T329" s="10">
        <f t="shared" si="272"/>
        <v>615.06831599999998</v>
      </c>
      <c r="U329" s="4">
        <v>465</v>
      </c>
    </row>
    <row r="330" spans="1:21" outlineLevel="1" x14ac:dyDescent="0.25">
      <c r="A330" s="75" t="s">
        <v>156</v>
      </c>
      <c r="B330" s="166" t="s">
        <v>766</v>
      </c>
      <c r="C330" s="166"/>
      <c r="D330" s="166"/>
      <c r="E330" s="166"/>
      <c r="F330" s="166"/>
      <c r="G330" s="166"/>
      <c r="H330" s="166"/>
      <c r="I330" s="4"/>
      <c r="J330" s="123">
        <f>T330</f>
        <v>634.7363160000001</v>
      </c>
      <c r="K330" s="32">
        <v>65</v>
      </c>
      <c r="L330" s="10">
        <v>2.95</v>
      </c>
      <c r="M330" s="10">
        <f t="shared" ref="M330:M386" si="273">L330*K330</f>
        <v>191.75</v>
      </c>
      <c r="N330" s="10">
        <f t="shared" ref="N330:N386" si="274">M330*40.2%</f>
        <v>77.083500000000001</v>
      </c>
      <c r="O330" s="10">
        <f t="shared" ref="O330:O386" si="275">N330+M330</f>
        <v>268.83350000000002</v>
      </c>
      <c r="P330" s="10">
        <f t="shared" si="269"/>
        <v>155.92343</v>
      </c>
      <c r="Q330" s="27">
        <v>104.19</v>
      </c>
      <c r="R330" s="10">
        <f t="shared" ref="R330:R386" si="276">Q330+P330+O330</f>
        <v>528.94693000000007</v>
      </c>
      <c r="S330" s="10">
        <f t="shared" ref="S330:S386" si="277">R330*20%</f>
        <v>105.78938600000002</v>
      </c>
      <c r="T330" s="10">
        <f t="shared" ref="T330:T386" si="278">S330+R330</f>
        <v>634.7363160000001</v>
      </c>
      <c r="U330" s="4">
        <v>465</v>
      </c>
    </row>
    <row r="331" spans="1:21" outlineLevel="1" x14ac:dyDescent="0.25">
      <c r="A331" s="75" t="s">
        <v>157</v>
      </c>
      <c r="B331" s="166" t="s">
        <v>234</v>
      </c>
      <c r="C331" s="166"/>
      <c r="D331" s="166"/>
      <c r="E331" s="166"/>
      <c r="F331" s="166"/>
      <c r="G331" s="166"/>
      <c r="H331" s="166"/>
      <c r="I331" s="4"/>
      <c r="J331" s="123">
        <f>T331</f>
        <v>595.21598400000005</v>
      </c>
      <c r="K331" s="32">
        <v>60</v>
      </c>
      <c r="L331" s="10">
        <v>2.95</v>
      </c>
      <c r="M331" s="10">
        <f t="shared" si="273"/>
        <v>177</v>
      </c>
      <c r="N331" s="10">
        <f t="shared" si="274"/>
        <v>71.154000000000011</v>
      </c>
      <c r="O331" s="10">
        <f t="shared" si="275"/>
        <v>248.154</v>
      </c>
      <c r="P331" s="10">
        <f t="shared" si="269"/>
        <v>143.92931999999999</v>
      </c>
      <c r="Q331" s="27">
        <v>103.93</v>
      </c>
      <c r="R331" s="10">
        <f t="shared" si="276"/>
        <v>496.01332000000002</v>
      </c>
      <c r="S331" s="10">
        <f t="shared" si="277"/>
        <v>99.202664000000013</v>
      </c>
      <c r="T331" s="10">
        <f t="shared" si="278"/>
        <v>595.21598400000005</v>
      </c>
      <c r="U331" s="4">
        <v>465</v>
      </c>
    </row>
    <row r="332" spans="1:21" s="19" customFormat="1" ht="17.25" outlineLevel="1" x14ac:dyDescent="0.3">
      <c r="A332" s="75" t="s">
        <v>624</v>
      </c>
      <c r="B332" s="202" t="s">
        <v>235</v>
      </c>
      <c r="C332" s="202"/>
      <c r="D332" s="202"/>
      <c r="E332" s="202"/>
      <c r="F332" s="202"/>
      <c r="G332" s="202"/>
      <c r="H332" s="202"/>
      <c r="I332" s="8"/>
      <c r="J332" s="123">
        <f>T332</f>
        <v>618.08798400000001</v>
      </c>
      <c r="K332" s="32">
        <v>60</v>
      </c>
      <c r="L332" s="10">
        <v>2.95</v>
      </c>
      <c r="M332" s="10">
        <f>L332*K332</f>
        <v>177</v>
      </c>
      <c r="N332" s="10">
        <f>M332*40.2%</f>
        <v>71.154000000000011</v>
      </c>
      <c r="O332" s="10">
        <f>N332+M332</f>
        <v>248.154</v>
      </c>
      <c r="P332" s="10">
        <f t="shared" si="269"/>
        <v>143.92931999999999</v>
      </c>
      <c r="Q332" s="27">
        <v>122.99</v>
      </c>
      <c r="R332" s="10">
        <f>Q332+P332+O332</f>
        <v>515.07331999999997</v>
      </c>
      <c r="S332" s="10">
        <f>R332*20%</f>
        <v>103.014664</v>
      </c>
      <c r="T332" s="10">
        <f>S332+R332</f>
        <v>618.08798400000001</v>
      </c>
      <c r="U332" s="4">
        <v>465</v>
      </c>
    </row>
    <row r="333" spans="1:21" outlineLevel="1" x14ac:dyDescent="0.25">
      <c r="A333" s="75" t="s">
        <v>872</v>
      </c>
      <c r="B333" s="166" t="s">
        <v>210</v>
      </c>
      <c r="C333" s="166"/>
      <c r="D333" s="166"/>
      <c r="E333" s="166"/>
      <c r="F333" s="166"/>
      <c r="G333" s="166"/>
      <c r="H333" s="166"/>
      <c r="I333" s="4"/>
      <c r="J333" s="123">
        <f t="shared" ref="J333" si="279">T333</f>
        <v>583.11998399999993</v>
      </c>
      <c r="K333" s="32">
        <v>60</v>
      </c>
      <c r="L333" s="10">
        <v>2.95</v>
      </c>
      <c r="M333" s="10">
        <f t="shared" ref="M333" si="280">L333*K333</f>
        <v>177</v>
      </c>
      <c r="N333" s="10">
        <f t="shared" ref="N333" si="281">M333*40.2%</f>
        <v>71.154000000000011</v>
      </c>
      <c r="O333" s="10">
        <f t="shared" ref="O333" si="282">N333+M333</f>
        <v>248.154</v>
      </c>
      <c r="P333" s="10">
        <f t="shared" si="269"/>
        <v>143.92931999999999</v>
      </c>
      <c r="Q333" s="27">
        <v>93.85</v>
      </c>
      <c r="R333" s="10">
        <f t="shared" ref="R333" si="283">Q333+P333+O333</f>
        <v>485.93331999999998</v>
      </c>
      <c r="S333" s="10">
        <f t="shared" ref="S333" si="284">R333*20%</f>
        <v>97.186664000000007</v>
      </c>
      <c r="T333" s="10">
        <f t="shared" ref="T333" si="285">S333+R333</f>
        <v>583.11998399999993</v>
      </c>
      <c r="U333" s="4">
        <v>465</v>
      </c>
    </row>
    <row r="334" spans="1:21" s="18" customFormat="1" ht="15.75" customHeight="1" outlineLevel="1" x14ac:dyDescent="0.25">
      <c r="A334" s="139" t="s">
        <v>160</v>
      </c>
      <c r="B334" s="176" t="s">
        <v>236</v>
      </c>
      <c r="C334" s="176"/>
      <c r="D334" s="176"/>
      <c r="E334" s="176"/>
      <c r="F334" s="176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9"/>
    </row>
    <row r="335" spans="1:21" s="18" customFormat="1" ht="15.75" customHeight="1" outlineLevel="1" x14ac:dyDescent="0.25">
      <c r="A335" s="75" t="s">
        <v>161</v>
      </c>
      <c r="B335" s="166" t="s">
        <v>80</v>
      </c>
      <c r="C335" s="166"/>
      <c r="D335" s="166"/>
      <c r="E335" s="166"/>
      <c r="F335" s="166"/>
      <c r="G335" s="166"/>
      <c r="H335" s="66"/>
      <c r="I335" s="66"/>
      <c r="J335" s="123">
        <f>T335</f>
        <v>669.03331199999991</v>
      </c>
      <c r="K335" s="32">
        <v>80</v>
      </c>
      <c r="L335" s="10">
        <v>2.95</v>
      </c>
      <c r="M335" s="10">
        <f>L335*K335</f>
        <v>236</v>
      </c>
      <c r="N335" s="10">
        <f>M335*40.2%</f>
        <v>94.872</v>
      </c>
      <c r="O335" s="10">
        <f>N335+M335</f>
        <v>330.87200000000001</v>
      </c>
      <c r="P335" s="10">
        <f>O335*58%</f>
        <v>191.90575999999999</v>
      </c>
      <c r="Q335" s="27">
        <v>34.75</v>
      </c>
      <c r="R335" s="10">
        <f>Q335+P335+O335</f>
        <v>557.52775999999994</v>
      </c>
      <c r="S335" s="10">
        <f>R335*20%</f>
        <v>111.50555199999999</v>
      </c>
      <c r="T335" s="10">
        <f>S335+R335</f>
        <v>669.03331199999991</v>
      </c>
      <c r="U335" s="9"/>
    </row>
    <row r="336" spans="1:21" outlineLevel="1" x14ac:dyDescent="0.25">
      <c r="A336" s="75" t="s">
        <v>237</v>
      </c>
      <c r="B336" s="166" t="s">
        <v>242</v>
      </c>
      <c r="C336" s="166"/>
      <c r="D336" s="166"/>
      <c r="E336" s="166"/>
      <c r="F336" s="166"/>
      <c r="G336" s="166"/>
      <c r="H336" s="166"/>
      <c r="I336" s="4"/>
      <c r="J336" s="123">
        <f t="shared" ref="J336:J370" si="286">T336</f>
        <v>813.07598399999995</v>
      </c>
      <c r="K336" s="32">
        <v>60</v>
      </c>
      <c r="L336" s="10">
        <v>2.95</v>
      </c>
      <c r="M336" s="10">
        <f t="shared" si="273"/>
        <v>177</v>
      </c>
      <c r="N336" s="10">
        <f t="shared" si="274"/>
        <v>71.154000000000011</v>
      </c>
      <c r="O336" s="10">
        <f t="shared" si="275"/>
        <v>248.154</v>
      </c>
      <c r="P336" s="10">
        <f t="shared" ref="P336:P341" si="287">O336*58%</f>
        <v>143.92931999999999</v>
      </c>
      <c r="Q336" s="27">
        <v>285.48</v>
      </c>
      <c r="R336" s="10">
        <f t="shared" si="276"/>
        <v>677.56331999999998</v>
      </c>
      <c r="S336" s="10">
        <f t="shared" si="277"/>
        <v>135.512664</v>
      </c>
      <c r="T336" s="10">
        <f t="shared" si="278"/>
        <v>813.07598399999995</v>
      </c>
      <c r="U336" s="4"/>
    </row>
    <row r="337" spans="1:21" ht="19.5" customHeight="1" outlineLevel="1" x14ac:dyDescent="0.25">
      <c r="A337" s="75" t="s">
        <v>238</v>
      </c>
      <c r="B337" s="166" t="s">
        <v>243</v>
      </c>
      <c r="C337" s="166"/>
      <c r="D337" s="166"/>
      <c r="E337" s="166"/>
      <c r="F337" s="166"/>
      <c r="G337" s="166"/>
      <c r="H337" s="166"/>
      <c r="I337" s="4"/>
      <c r="J337" s="123">
        <f t="shared" si="286"/>
        <v>890.51198399999998</v>
      </c>
      <c r="K337" s="32">
        <v>60</v>
      </c>
      <c r="L337" s="10">
        <v>2.95</v>
      </c>
      <c r="M337" s="10">
        <f t="shared" si="273"/>
        <v>177</v>
      </c>
      <c r="N337" s="10">
        <f t="shared" si="274"/>
        <v>71.154000000000011</v>
      </c>
      <c r="O337" s="10">
        <f t="shared" si="275"/>
        <v>248.154</v>
      </c>
      <c r="P337" s="10">
        <f t="shared" si="287"/>
        <v>143.92931999999999</v>
      </c>
      <c r="Q337" s="27">
        <v>350.01</v>
      </c>
      <c r="R337" s="10">
        <f t="shared" si="276"/>
        <v>742.09331999999995</v>
      </c>
      <c r="S337" s="10">
        <f t="shared" si="277"/>
        <v>148.41866400000001</v>
      </c>
      <c r="T337" s="10">
        <f t="shared" si="278"/>
        <v>890.51198399999998</v>
      </c>
      <c r="U337" s="4"/>
    </row>
    <row r="338" spans="1:21" outlineLevel="1" x14ac:dyDescent="0.25">
      <c r="A338" s="75" t="s">
        <v>239</v>
      </c>
      <c r="B338" s="166" t="s">
        <v>244</v>
      </c>
      <c r="C338" s="166"/>
      <c r="D338" s="166"/>
      <c r="E338" s="166"/>
      <c r="F338" s="166"/>
      <c r="G338" s="166"/>
      <c r="H338" s="166"/>
      <c r="I338" s="4"/>
      <c r="J338" s="123">
        <f t="shared" si="286"/>
        <v>815.78798399999994</v>
      </c>
      <c r="K338" s="32">
        <v>60</v>
      </c>
      <c r="L338" s="10">
        <v>2.95</v>
      </c>
      <c r="M338" s="10">
        <f t="shared" si="273"/>
        <v>177</v>
      </c>
      <c r="N338" s="10">
        <f t="shared" si="274"/>
        <v>71.154000000000011</v>
      </c>
      <c r="O338" s="10">
        <f t="shared" si="275"/>
        <v>248.154</v>
      </c>
      <c r="P338" s="10">
        <f t="shared" si="287"/>
        <v>143.92931999999999</v>
      </c>
      <c r="Q338" s="27">
        <v>287.74</v>
      </c>
      <c r="R338" s="10">
        <f t="shared" si="276"/>
        <v>679.82331999999997</v>
      </c>
      <c r="S338" s="10">
        <f t="shared" si="277"/>
        <v>135.964664</v>
      </c>
      <c r="T338" s="10">
        <f t="shared" si="278"/>
        <v>815.78798399999994</v>
      </c>
      <c r="U338" s="4"/>
    </row>
    <row r="339" spans="1:21" outlineLevel="1" x14ac:dyDescent="0.25">
      <c r="A339" s="75" t="s">
        <v>240</v>
      </c>
      <c r="B339" s="166" t="s">
        <v>245</v>
      </c>
      <c r="C339" s="166"/>
      <c r="D339" s="166"/>
      <c r="E339" s="166"/>
      <c r="F339" s="166"/>
      <c r="G339" s="166"/>
      <c r="H339" s="166"/>
      <c r="I339" s="4"/>
      <c r="J339" s="123">
        <f t="shared" si="286"/>
        <v>798.71198399999992</v>
      </c>
      <c r="K339" s="32">
        <v>60</v>
      </c>
      <c r="L339" s="10">
        <v>2.95</v>
      </c>
      <c r="M339" s="10">
        <f t="shared" si="273"/>
        <v>177</v>
      </c>
      <c r="N339" s="10">
        <f t="shared" si="274"/>
        <v>71.154000000000011</v>
      </c>
      <c r="O339" s="10">
        <f t="shared" si="275"/>
        <v>248.154</v>
      </c>
      <c r="P339" s="10">
        <f t="shared" si="287"/>
        <v>143.92931999999999</v>
      </c>
      <c r="Q339" s="27">
        <v>273.51</v>
      </c>
      <c r="R339" s="10">
        <f t="shared" si="276"/>
        <v>665.59331999999995</v>
      </c>
      <c r="S339" s="10">
        <f t="shared" si="277"/>
        <v>133.118664</v>
      </c>
      <c r="T339" s="10">
        <f t="shared" si="278"/>
        <v>798.71198399999992</v>
      </c>
      <c r="U339" s="4"/>
    </row>
    <row r="340" spans="1:21" outlineLevel="1" x14ac:dyDescent="0.25">
      <c r="A340" s="75" t="s">
        <v>241</v>
      </c>
      <c r="B340" s="166" t="s">
        <v>246</v>
      </c>
      <c r="C340" s="166"/>
      <c r="D340" s="166"/>
      <c r="E340" s="166"/>
      <c r="F340" s="166"/>
      <c r="G340" s="166"/>
      <c r="H340" s="166"/>
      <c r="I340" s="4"/>
      <c r="J340" s="123">
        <f t="shared" si="286"/>
        <v>734.70398399999999</v>
      </c>
      <c r="K340" s="32">
        <v>60</v>
      </c>
      <c r="L340" s="10">
        <v>2.95</v>
      </c>
      <c r="M340" s="10">
        <f t="shared" si="273"/>
        <v>177</v>
      </c>
      <c r="N340" s="10">
        <f t="shared" si="274"/>
        <v>71.154000000000011</v>
      </c>
      <c r="O340" s="10">
        <f t="shared" si="275"/>
        <v>248.154</v>
      </c>
      <c r="P340" s="10">
        <f t="shared" si="287"/>
        <v>143.92931999999999</v>
      </c>
      <c r="Q340" s="27">
        <v>220.17</v>
      </c>
      <c r="R340" s="10">
        <f t="shared" si="276"/>
        <v>612.25332000000003</v>
      </c>
      <c r="S340" s="10">
        <f t="shared" si="277"/>
        <v>122.45066400000002</v>
      </c>
      <c r="T340" s="10">
        <f t="shared" si="278"/>
        <v>734.70398399999999</v>
      </c>
      <c r="U340" s="4"/>
    </row>
    <row r="341" spans="1:21" ht="15" customHeight="1" outlineLevel="1" x14ac:dyDescent="0.25">
      <c r="A341" s="75" t="s">
        <v>625</v>
      </c>
      <c r="B341" s="166" t="s">
        <v>873</v>
      </c>
      <c r="C341" s="166"/>
      <c r="D341" s="166"/>
      <c r="E341" s="166"/>
      <c r="F341" s="166"/>
      <c r="G341" s="166"/>
      <c r="H341" s="166"/>
      <c r="I341" s="4"/>
      <c r="J341" s="123">
        <f t="shared" si="286"/>
        <v>784.07198400000004</v>
      </c>
      <c r="K341" s="32">
        <v>60</v>
      </c>
      <c r="L341" s="10">
        <v>2.95</v>
      </c>
      <c r="M341" s="10">
        <f t="shared" si="273"/>
        <v>177</v>
      </c>
      <c r="N341" s="10">
        <f t="shared" si="274"/>
        <v>71.154000000000011</v>
      </c>
      <c r="O341" s="10">
        <f t="shared" si="275"/>
        <v>248.154</v>
      </c>
      <c r="P341" s="10">
        <f t="shared" si="287"/>
        <v>143.92931999999999</v>
      </c>
      <c r="Q341" s="27">
        <v>261.31</v>
      </c>
      <c r="R341" s="10">
        <f t="shared" si="276"/>
        <v>653.39332000000002</v>
      </c>
      <c r="S341" s="10">
        <f t="shared" si="277"/>
        <v>130.678664</v>
      </c>
      <c r="T341" s="10">
        <f t="shared" si="278"/>
        <v>784.07198400000004</v>
      </c>
      <c r="U341" s="4"/>
    </row>
    <row r="342" spans="1:21" s="18" customFormat="1" ht="15.75" customHeight="1" outlineLevel="1" x14ac:dyDescent="0.25">
      <c r="A342" s="139" t="s">
        <v>162</v>
      </c>
      <c r="B342" s="176" t="s">
        <v>163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9"/>
    </row>
    <row r="343" spans="1:21" s="18" customFormat="1" ht="15.75" customHeight="1" outlineLevel="1" x14ac:dyDescent="0.25">
      <c r="A343" s="75" t="s">
        <v>164</v>
      </c>
      <c r="B343" s="166" t="s">
        <v>80</v>
      </c>
      <c r="C343" s="166"/>
      <c r="D343" s="166"/>
      <c r="E343" s="166"/>
      <c r="F343" s="166"/>
      <c r="G343" s="166"/>
      <c r="H343" s="66"/>
      <c r="I343" s="66"/>
      <c r="J343" s="123">
        <f>T343</f>
        <v>484.89998399999996</v>
      </c>
      <c r="K343" s="32">
        <v>60</v>
      </c>
      <c r="L343" s="10">
        <v>2.95</v>
      </c>
      <c r="M343" s="10">
        <f>L343*K343</f>
        <v>177</v>
      </c>
      <c r="N343" s="10">
        <f>M343*40.2%</f>
        <v>71.154000000000011</v>
      </c>
      <c r="O343" s="10">
        <f>N343+M343</f>
        <v>248.154</v>
      </c>
      <c r="P343" s="10">
        <f>O343*58%</f>
        <v>143.92931999999999</v>
      </c>
      <c r="Q343" s="27">
        <v>12</v>
      </c>
      <c r="R343" s="10">
        <f>Q343+P343+O343</f>
        <v>404.08331999999996</v>
      </c>
      <c r="S343" s="10">
        <f>R343*20%</f>
        <v>80.816664000000003</v>
      </c>
      <c r="T343" s="10">
        <f>S343+R343</f>
        <v>484.89998399999996</v>
      </c>
      <c r="U343" s="9"/>
    </row>
    <row r="344" spans="1:21" ht="18" customHeight="1" outlineLevel="1" x14ac:dyDescent="0.25">
      <c r="A344" s="75" t="s">
        <v>165</v>
      </c>
      <c r="B344" s="166" t="s">
        <v>681</v>
      </c>
      <c r="C344" s="166"/>
      <c r="D344" s="166"/>
      <c r="E344" s="166"/>
      <c r="F344" s="166"/>
      <c r="G344" s="166"/>
      <c r="H344" s="166"/>
      <c r="I344" s="4"/>
      <c r="J344" s="123">
        <f t="shared" si="286"/>
        <v>719.51631599999996</v>
      </c>
      <c r="K344" s="32">
        <v>65</v>
      </c>
      <c r="L344" s="10">
        <v>2.95</v>
      </c>
      <c r="M344" s="10">
        <f t="shared" si="273"/>
        <v>191.75</v>
      </c>
      <c r="N344" s="10">
        <f t="shared" si="274"/>
        <v>77.083500000000001</v>
      </c>
      <c r="O344" s="10">
        <f t="shared" si="275"/>
        <v>268.83350000000002</v>
      </c>
      <c r="P344" s="10">
        <f t="shared" ref="P344:P348" si="288">O344*58%</f>
        <v>155.92343</v>
      </c>
      <c r="Q344" s="27">
        <v>174.84</v>
      </c>
      <c r="R344" s="10">
        <f t="shared" si="276"/>
        <v>599.59692999999993</v>
      </c>
      <c r="S344" s="10">
        <f t="shared" si="277"/>
        <v>119.91938599999999</v>
      </c>
      <c r="T344" s="10">
        <f t="shared" si="278"/>
        <v>719.51631599999996</v>
      </c>
      <c r="U344" s="4">
        <v>497</v>
      </c>
    </row>
    <row r="345" spans="1:21" ht="17.25" customHeight="1" outlineLevel="1" x14ac:dyDescent="0.25">
      <c r="A345" s="75" t="s">
        <v>166</v>
      </c>
      <c r="B345" s="166" t="s">
        <v>248</v>
      </c>
      <c r="C345" s="166"/>
      <c r="D345" s="166"/>
      <c r="E345" s="166"/>
      <c r="F345" s="166"/>
      <c r="G345" s="166"/>
      <c r="H345" s="166"/>
      <c r="I345" s="4"/>
      <c r="J345" s="123">
        <f t="shared" si="286"/>
        <v>592.7123160000001</v>
      </c>
      <c r="K345" s="32">
        <v>65</v>
      </c>
      <c r="L345" s="10">
        <v>2.95</v>
      </c>
      <c r="M345" s="10">
        <f t="shared" si="273"/>
        <v>191.75</v>
      </c>
      <c r="N345" s="10">
        <f t="shared" si="274"/>
        <v>77.083500000000001</v>
      </c>
      <c r="O345" s="10">
        <f t="shared" si="275"/>
        <v>268.83350000000002</v>
      </c>
      <c r="P345" s="10">
        <f t="shared" si="288"/>
        <v>155.92343</v>
      </c>
      <c r="Q345" s="27">
        <v>69.17</v>
      </c>
      <c r="R345" s="10">
        <f t="shared" si="276"/>
        <v>493.92693000000003</v>
      </c>
      <c r="S345" s="10">
        <f t="shared" si="277"/>
        <v>98.785386000000017</v>
      </c>
      <c r="T345" s="10">
        <f t="shared" si="278"/>
        <v>592.7123160000001</v>
      </c>
      <c r="U345" s="4">
        <v>700</v>
      </c>
    </row>
    <row r="346" spans="1:21" ht="19.5" customHeight="1" outlineLevel="1" x14ac:dyDescent="0.25">
      <c r="A346" s="75" t="s">
        <v>167</v>
      </c>
      <c r="B346" s="166" t="s">
        <v>249</v>
      </c>
      <c r="C346" s="166"/>
      <c r="D346" s="166"/>
      <c r="E346" s="166"/>
      <c r="F346" s="166"/>
      <c r="G346" s="166"/>
      <c r="H346" s="166"/>
      <c r="I346" s="4"/>
      <c r="J346" s="123">
        <f t="shared" si="286"/>
        <v>730.0043159999999</v>
      </c>
      <c r="K346" s="32">
        <v>65</v>
      </c>
      <c r="L346" s="10">
        <v>2.95</v>
      </c>
      <c r="M346" s="10">
        <f t="shared" si="273"/>
        <v>191.75</v>
      </c>
      <c r="N346" s="10">
        <f t="shared" si="274"/>
        <v>77.083500000000001</v>
      </c>
      <c r="O346" s="10">
        <f t="shared" si="275"/>
        <v>268.83350000000002</v>
      </c>
      <c r="P346" s="10">
        <f t="shared" si="288"/>
        <v>155.92343</v>
      </c>
      <c r="Q346" s="27">
        <v>183.58</v>
      </c>
      <c r="R346" s="10">
        <f t="shared" si="276"/>
        <v>608.33692999999994</v>
      </c>
      <c r="S346" s="10">
        <f t="shared" si="277"/>
        <v>121.66738599999999</v>
      </c>
      <c r="T346" s="10">
        <f t="shared" si="278"/>
        <v>730.0043159999999</v>
      </c>
      <c r="U346" s="4">
        <v>1142</v>
      </c>
    </row>
    <row r="347" spans="1:21" outlineLevel="1" x14ac:dyDescent="0.25">
      <c r="A347" s="75" t="s">
        <v>168</v>
      </c>
      <c r="B347" s="166" t="s">
        <v>169</v>
      </c>
      <c r="C347" s="166"/>
      <c r="D347" s="166"/>
      <c r="E347" s="166"/>
      <c r="F347" s="166"/>
      <c r="G347" s="166"/>
      <c r="H347" s="166"/>
      <c r="I347" s="4"/>
      <c r="J347" s="123">
        <f t="shared" si="286"/>
        <v>653.03631600000006</v>
      </c>
      <c r="K347" s="32">
        <v>65</v>
      </c>
      <c r="L347" s="10">
        <v>2.95</v>
      </c>
      <c r="M347" s="10">
        <f t="shared" si="273"/>
        <v>191.75</v>
      </c>
      <c r="N347" s="10">
        <f t="shared" si="274"/>
        <v>77.083500000000001</v>
      </c>
      <c r="O347" s="10">
        <f t="shared" si="275"/>
        <v>268.83350000000002</v>
      </c>
      <c r="P347" s="10">
        <f t="shared" si="288"/>
        <v>155.92343</v>
      </c>
      <c r="Q347" s="27">
        <v>119.44</v>
      </c>
      <c r="R347" s="10">
        <f t="shared" si="276"/>
        <v>544.19693000000007</v>
      </c>
      <c r="S347" s="10">
        <f t="shared" si="277"/>
        <v>108.83938600000002</v>
      </c>
      <c r="T347" s="10">
        <f t="shared" si="278"/>
        <v>653.03631600000006</v>
      </c>
      <c r="U347" s="4">
        <v>497</v>
      </c>
    </row>
    <row r="348" spans="1:21" outlineLevel="1" x14ac:dyDescent="0.25">
      <c r="A348" s="75" t="s">
        <v>626</v>
      </c>
      <c r="B348" s="166" t="s">
        <v>170</v>
      </c>
      <c r="C348" s="166"/>
      <c r="D348" s="166"/>
      <c r="E348" s="166"/>
      <c r="F348" s="166"/>
      <c r="G348" s="166"/>
      <c r="H348" s="166"/>
      <c r="I348" s="4"/>
      <c r="J348" s="123">
        <f t="shared" si="286"/>
        <v>572.28831600000001</v>
      </c>
      <c r="K348" s="32">
        <v>65</v>
      </c>
      <c r="L348" s="10">
        <v>2.95</v>
      </c>
      <c r="M348" s="10">
        <f t="shared" si="273"/>
        <v>191.75</v>
      </c>
      <c r="N348" s="10">
        <f t="shared" si="274"/>
        <v>77.083500000000001</v>
      </c>
      <c r="O348" s="10">
        <f t="shared" si="275"/>
        <v>268.83350000000002</v>
      </c>
      <c r="P348" s="10">
        <f t="shared" si="288"/>
        <v>155.92343</v>
      </c>
      <c r="Q348" s="27">
        <v>52.15</v>
      </c>
      <c r="R348" s="10">
        <f t="shared" si="276"/>
        <v>476.90692999999999</v>
      </c>
      <c r="S348" s="10">
        <f t="shared" si="277"/>
        <v>95.381386000000006</v>
      </c>
      <c r="T348" s="10">
        <f t="shared" si="278"/>
        <v>572.28831600000001</v>
      </c>
      <c r="U348" s="4">
        <v>497</v>
      </c>
    </row>
    <row r="349" spans="1:21" s="18" customFormat="1" outlineLevel="1" x14ac:dyDescent="0.25">
      <c r="A349" s="139" t="s">
        <v>250</v>
      </c>
      <c r="B349" s="178" t="s">
        <v>251</v>
      </c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9"/>
    </row>
    <row r="350" spans="1:21" s="18" customFormat="1" outlineLevel="1" x14ac:dyDescent="0.25">
      <c r="A350" s="75" t="s">
        <v>252</v>
      </c>
      <c r="B350" s="200" t="s">
        <v>80</v>
      </c>
      <c r="C350" s="200"/>
      <c r="D350" s="200"/>
      <c r="E350" s="200"/>
      <c r="F350" s="200"/>
      <c r="G350" s="200"/>
      <c r="H350" s="67"/>
      <c r="I350" s="67"/>
      <c r="J350" s="123">
        <f>T350</f>
        <v>117.62499599999998</v>
      </c>
      <c r="K350" s="32">
        <v>15</v>
      </c>
      <c r="L350" s="10">
        <v>2.95</v>
      </c>
      <c r="M350" s="10">
        <f>L350*K350</f>
        <v>44.25</v>
      </c>
      <c r="N350" s="10">
        <f>M350*40.2%</f>
        <v>17.788500000000003</v>
      </c>
      <c r="O350" s="10">
        <f>N350+M350</f>
        <v>62.038499999999999</v>
      </c>
      <c r="P350" s="10">
        <f>O350*58%</f>
        <v>35.982329999999997</v>
      </c>
      <c r="Q350" s="27">
        <v>0</v>
      </c>
      <c r="R350" s="10">
        <f>Q350+P350+O350</f>
        <v>98.020829999999989</v>
      </c>
      <c r="S350" s="10">
        <f>R350*20%</f>
        <v>19.604165999999999</v>
      </c>
      <c r="T350" s="10">
        <f>S350+R350</f>
        <v>117.62499599999998</v>
      </c>
      <c r="U350" s="9"/>
    </row>
    <row r="351" spans="1:21" outlineLevel="1" x14ac:dyDescent="0.25">
      <c r="A351" s="75" t="s">
        <v>627</v>
      </c>
      <c r="B351" s="166" t="s">
        <v>253</v>
      </c>
      <c r="C351" s="166"/>
      <c r="D351" s="166"/>
      <c r="E351" s="166"/>
      <c r="F351" s="166"/>
      <c r="G351" s="166"/>
      <c r="H351" s="166"/>
      <c r="I351" s="4"/>
      <c r="J351" s="123">
        <f t="shared" si="286"/>
        <v>237.44599199999999</v>
      </c>
      <c r="K351" s="32">
        <v>30</v>
      </c>
      <c r="L351" s="10">
        <v>2.95</v>
      </c>
      <c r="M351" s="10">
        <f t="shared" si="273"/>
        <v>88.5</v>
      </c>
      <c r="N351" s="10">
        <f t="shared" si="274"/>
        <v>35.577000000000005</v>
      </c>
      <c r="O351" s="10">
        <f t="shared" si="275"/>
        <v>124.077</v>
      </c>
      <c r="P351" s="10">
        <f>O351*58%</f>
        <v>71.964659999999995</v>
      </c>
      <c r="Q351" s="27">
        <v>1.83</v>
      </c>
      <c r="R351" s="10">
        <f t="shared" si="276"/>
        <v>197.87165999999999</v>
      </c>
      <c r="S351" s="10">
        <f t="shared" si="277"/>
        <v>39.574331999999998</v>
      </c>
      <c r="T351" s="10">
        <f t="shared" si="278"/>
        <v>237.44599199999999</v>
      </c>
      <c r="U351" s="4">
        <v>545</v>
      </c>
    </row>
    <row r="352" spans="1:21" s="18" customFormat="1" ht="15.75" customHeight="1" outlineLevel="1" x14ac:dyDescent="0.25">
      <c r="A352" s="139" t="s">
        <v>254</v>
      </c>
      <c r="B352" s="176" t="s">
        <v>311</v>
      </c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9"/>
    </row>
    <row r="353" spans="1:21" s="18" customFormat="1" ht="15.75" customHeight="1" outlineLevel="1" x14ac:dyDescent="0.25">
      <c r="A353" s="75" t="s">
        <v>255</v>
      </c>
      <c r="B353" s="166" t="s">
        <v>80</v>
      </c>
      <c r="C353" s="166"/>
      <c r="D353" s="166"/>
      <c r="E353" s="166"/>
      <c r="F353" s="166"/>
      <c r="G353" s="166"/>
      <c r="H353" s="66"/>
      <c r="I353" s="66"/>
      <c r="J353" s="123">
        <f>T353</f>
        <v>78.416663999999997</v>
      </c>
      <c r="K353" s="32">
        <v>10</v>
      </c>
      <c r="L353" s="10">
        <v>2.95</v>
      </c>
      <c r="M353" s="10">
        <f>L353*K353</f>
        <v>29.5</v>
      </c>
      <c r="N353" s="10">
        <f>M353*40.2%</f>
        <v>11.859</v>
      </c>
      <c r="O353" s="10">
        <f>N353+M353</f>
        <v>41.359000000000002</v>
      </c>
      <c r="P353" s="10">
        <f>O353*58%</f>
        <v>23.988219999999998</v>
      </c>
      <c r="Q353" s="27">
        <v>0</v>
      </c>
      <c r="R353" s="10">
        <f>Q353+P353+O353</f>
        <v>65.347219999999993</v>
      </c>
      <c r="S353" s="10">
        <f>R353*20%</f>
        <v>13.069443999999999</v>
      </c>
      <c r="T353" s="10">
        <f>S353+R353</f>
        <v>78.416663999999997</v>
      </c>
      <c r="U353" s="9"/>
    </row>
    <row r="354" spans="1:21" ht="15.75" customHeight="1" outlineLevel="1" x14ac:dyDescent="0.25">
      <c r="A354" s="75" t="s">
        <v>256</v>
      </c>
      <c r="B354" s="166" t="s">
        <v>763</v>
      </c>
      <c r="C354" s="166"/>
      <c r="D354" s="166"/>
      <c r="E354" s="166"/>
      <c r="F354" s="166"/>
      <c r="G354" s="166"/>
      <c r="H354" s="166"/>
      <c r="I354" s="4"/>
      <c r="J354" s="123">
        <f t="shared" si="286"/>
        <v>379.99832400000003</v>
      </c>
      <c r="K354" s="32">
        <v>35</v>
      </c>
      <c r="L354" s="10">
        <v>2.95</v>
      </c>
      <c r="M354" s="10">
        <f t="shared" si="273"/>
        <v>103.25</v>
      </c>
      <c r="N354" s="10">
        <f t="shared" si="274"/>
        <v>41.506500000000003</v>
      </c>
      <c r="O354" s="10">
        <f t="shared" si="275"/>
        <v>144.75650000000002</v>
      </c>
      <c r="P354" s="10">
        <f t="shared" ref="P354:P359" si="289">O354*58%</f>
        <v>83.958770000000001</v>
      </c>
      <c r="Q354" s="27">
        <v>87.95</v>
      </c>
      <c r="R354" s="10">
        <f t="shared" si="276"/>
        <v>316.66527000000002</v>
      </c>
      <c r="S354" s="10">
        <f t="shared" si="277"/>
        <v>63.333054000000004</v>
      </c>
      <c r="T354" s="10">
        <f t="shared" si="278"/>
        <v>379.99832400000003</v>
      </c>
      <c r="U354" s="4">
        <v>269</v>
      </c>
    </row>
    <row r="355" spans="1:21" ht="15" customHeight="1" outlineLevel="1" x14ac:dyDescent="0.25">
      <c r="A355" s="75" t="s">
        <v>257</v>
      </c>
      <c r="B355" s="166" t="s">
        <v>773</v>
      </c>
      <c r="C355" s="166"/>
      <c r="D355" s="166"/>
      <c r="E355" s="166"/>
      <c r="F355" s="166"/>
      <c r="G355" s="166"/>
      <c r="H355" s="166"/>
      <c r="I355" s="4"/>
      <c r="J355" s="123">
        <f t="shared" si="286"/>
        <v>286.17032400000005</v>
      </c>
      <c r="K355" s="32">
        <v>35</v>
      </c>
      <c r="L355" s="10">
        <v>2.95</v>
      </c>
      <c r="M355" s="10">
        <f t="shared" si="273"/>
        <v>103.25</v>
      </c>
      <c r="N355" s="10">
        <f t="shared" si="274"/>
        <v>41.506500000000003</v>
      </c>
      <c r="O355" s="10">
        <f t="shared" si="275"/>
        <v>144.75650000000002</v>
      </c>
      <c r="P355" s="10">
        <f t="shared" si="289"/>
        <v>83.958770000000001</v>
      </c>
      <c r="Q355" s="27">
        <v>9.76</v>
      </c>
      <c r="R355" s="10">
        <f t="shared" si="276"/>
        <v>238.47527000000002</v>
      </c>
      <c r="S355" s="10">
        <f t="shared" si="277"/>
        <v>47.695054000000006</v>
      </c>
      <c r="T355" s="10">
        <f t="shared" si="278"/>
        <v>286.17032400000005</v>
      </c>
      <c r="U355" s="4">
        <v>269</v>
      </c>
    </row>
    <row r="356" spans="1:21" outlineLevel="1" x14ac:dyDescent="0.25">
      <c r="A356" s="75" t="s">
        <v>258</v>
      </c>
      <c r="B356" s="166" t="s">
        <v>774</v>
      </c>
      <c r="C356" s="166"/>
      <c r="D356" s="166"/>
      <c r="E356" s="166"/>
      <c r="F356" s="166"/>
      <c r="G356" s="166"/>
      <c r="H356" s="166"/>
      <c r="I356" s="4"/>
      <c r="J356" s="123">
        <f t="shared" si="286"/>
        <v>269.29732799999999</v>
      </c>
      <c r="K356" s="32">
        <v>20</v>
      </c>
      <c r="L356" s="10">
        <v>2.95</v>
      </c>
      <c r="M356" s="10">
        <f t="shared" si="273"/>
        <v>59</v>
      </c>
      <c r="N356" s="10">
        <f t="shared" si="274"/>
        <v>23.718</v>
      </c>
      <c r="O356" s="10">
        <f t="shared" si="275"/>
        <v>82.718000000000004</v>
      </c>
      <c r="P356" s="10">
        <f t="shared" si="289"/>
        <v>47.976439999999997</v>
      </c>
      <c r="Q356" s="27">
        <v>93.72</v>
      </c>
      <c r="R356" s="10">
        <f t="shared" si="276"/>
        <v>224.41444000000001</v>
      </c>
      <c r="S356" s="10">
        <f t="shared" si="277"/>
        <v>44.882888000000008</v>
      </c>
      <c r="T356" s="10">
        <f t="shared" si="278"/>
        <v>269.29732799999999</v>
      </c>
      <c r="U356" s="4">
        <v>269</v>
      </c>
    </row>
    <row r="357" spans="1:21" outlineLevel="1" x14ac:dyDescent="0.25">
      <c r="A357" s="75" t="s">
        <v>628</v>
      </c>
      <c r="B357" s="166" t="s">
        <v>259</v>
      </c>
      <c r="C357" s="166"/>
      <c r="D357" s="166"/>
      <c r="E357" s="166"/>
      <c r="F357" s="166"/>
      <c r="G357" s="166"/>
      <c r="H357" s="166"/>
      <c r="I357" s="4"/>
      <c r="J357" s="123">
        <f t="shared" si="286"/>
        <v>259.24999199999996</v>
      </c>
      <c r="K357" s="32">
        <v>30</v>
      </c>
      <c r="L357" s="10">
        <v>2.95</v>
      </c>
      <c r="M357" s="10">
        <f>L357*K357</f>
        <v>88.5</v>
      </c>
      <c r="N357" s="10">
        <f t="shared" si="274"/>
        <v>35.577000000000005</v>
      </c>
      <c r="O357" s="10">
        <f t="shared" si="275"/>
        <v>124.077</v>
      </c>
      <c r="P357" s="10">
        <f t="shared" si="289"/>
        <v>71.964659999999995</v>
      </c>
      <c r="Q357" s="27">
        <v>20</v>
      </c>
      <c r="R357" s="10">
        <f t="shared" si="276"/>
        <v>216.04165999999998</v>
      </c>
      <c r="S357" s="10">
        <f t="shared" si="277"/>
        <v>43.208331999999999</v>
      </c>
      <c r="T357" s="10">
        <f t="shared" si="278"/>
        <v>259.24999199999996</v>
      </c>
      <c r="U357" s="4">
        <v>269</v>
      </c>
    </row>
    <row r="358" spans="1:21" outlineLevel="1" x14ac:dyDescent="0.25">
      <c r="A358" s="75" t="s">
        <v>858</v>
      </c>
      <c r="B358" s="45" t="s">
        <v>315</v>
      </c>
      <c r="C358" s="45"/>
      <c r="D358" s="45"/>
      <c r="E358" s="45"/>
      <c r="F358" s="45"/>
      <c r="G358" s="45"/>
      <c r="H358" s="45"/>
      <c r="I358" s="4"/>
      <c r="J358" s="123">
        <f t="shared" ref="J358" si="290">T358</f>
        <v>253.66999200000001</v>
      </c>
      <c r="K358" s="32">
        <v>30</v>
      </c>
      <c r="L358" s="10">
        <v>2.95</v>
      </c>
      <c r="M358" s="10">
        <f>L358*K358</f>
        <v>88.5</v>
      </c>
      <c r="N358" s="10">
        <f t="shared" ref="N358" si="291">M358*40.2%</f>
        <v>35.577000000000005</v>
      </c>
      <c r="O358" s="10">
        <f t="shared" ref="O358" si="292">N358+M358</f>
        <v>124.077</v>
      </c>
      <c r="P358" s="10">
        <f t="shared" si="289"/>
        <v>71.964659999999995</v>
      </c>
      <c r="Q358" s="27">
        <v>15.35</v>
      </c>
      <c r="R358" s="10">
        <f t="shared" ref="R358" si="293">Q358+P358+O358</f>
        <v>211.39166</v>
      </c>
      <c r="S358" s="10">
        <f t="shared" ref="S358" si="294">R358*20%</f>
        <v>42.278332000000006</v>
      </c>
      <c r="T358" s="10">
        <f t="shared" ref="T358" si="295">S358+R358</f>
        <v>253.66999200000001</v>
      </c>
      <c r="U358" s="4">
        <v>269</v>
      </c>
    </row>
    <row r="359" spans="1:21" outlineLevel="1" x14ac:dyDescent="0.25">
      <c r="A359" s="75" t="s">
        <v>859</v>
      </c>
      <c r="B359" s="166" t="s">
        <v>302</v>
      </c>
      <c r="C359" s="166"/>
      <c r="D359" s="166"/>
      <c r="E359" s="166"/>
      <c r="F359" s="166"/>
      <c r="G359" s="166"/>
      <c r="H359" s="166"/>
      <c r="I359" s="4"/>
      <c r="J359" s="123">
        <f t="shared" si="286"/>
        <v>344.15432400000003</v>
      </c>
      <c r="K359" s="32">
        <v>35</v>
      </c>
      <c r="L359" s="10">
        <v>2.95</v>
      </c>
      <c r="M359" s="10">
        <f>L359*K359</f>
        <v>103.25</v>
      </c>
      <c r="N359" s="10">
        <f t="shared" si="274"/>
        <v>41.506500000000003</v>
      </c>
      <c r="O359" s="10">
        <f t="shared" si="275"/>
        <v>144.75650000000002</v>
      </c>
      <c r="P359" s="10">
        <f t="shared" si="289"/>
        <v>83.958770000000001</v>
      </c>
      <c r="Q359" s="27">
        <v>58.08</v>
      </c>
      <c r="R359" s="10">
        <f t="shared" si="276"/>
        <v>286.79527000000002</v>
      </c>
      <c r="S359" s="10">
        <f t="shared" si="277"/>
        <v>57.359054000000008</v>
      </c>
      <c r="T359" s="10">
        <f t="shared" si="278"/>
        <v>344.15432400000003</v>
      </c>
      <c r="U359" s="4">
        <v>269</v>
      </c>
    </row>
    <row r="360" spans="1:21" s="34" customFormat="1" ht="20.25" customHeight="1" x14ac:dyDescent="0.25">
      <c r="A360" s="136" t="s">
        <v>261</v>
      </c>
      <c r="B360" s="162" t="s">
        <v>553</v>
      </c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01"/>
    </row>
    <row r="361" spans="1:21" s="18" customFormat="1" ht="17.25" customHeight="1" outlineLevel="1" x14ac:dyDescent="0.25">
      <c r="A361" s="139" t="s">
        <v>262</v>
      </c>
      <c r="B361" s="176" t="s">
        <v>138</v>
      </c>
      <c r="C361" s="176"/>
      <c r="D361" s="176"/>
      <c r="E361" s="176"/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9"/>
    </row>
    <row r="362" spans="1:21" s="18" customFormat="1" outlineLevel="1" x14ac:dyDescent="0.25">
      <c r="A362" s="75" t="s">
        <v>263</v>
      </c>
      <c r="B362" s="196" t="s">
        <v>80</v>
      </c>
      <c r="C362" s="197"/>
      <c r="D362" s="197"/>
      <c r="E362" s="197"/>
      <c r="F362" s="197"/>
      <c r="G362" s="198"/>
      <c r="H362" s="67"/>
      <c r="I362" s="67"/>
      <c r="J362" s="123">
        <f>T362</f>
        <v>117.62499599999998</v>
      </c>
      <c r="K362" s="32">
        <v>15</v>
      </c>
      <c r="L362" s="10">
        <v>2.95</v>
      </c>
      <c r="M362" s="10">
        <f>L362*K362</f>
        <v>44.25</v>
      </c>
      <c r="N362" s="10">
        <f>M362*40.2%</f>
        <v>17.788500000000003</v>
      </c>
      <c r="O362" s="10">
        <f>N362+M362</f>
        <v>62.038499999999999</v>
      </c>
      <c r="P362" s="10">
        <f>O362*58%</f>
        <v>35.982329999999997</v>
      </c>
      <c r="Q362" s="27">
        <v>0</v>
      </c>
      <c r="R362" s="10">
        <f>Q362+P362+O362</f>
        <v>98.020829999999989</v>
      </c>
      <c r="S362" s="10">
        <f>R362*20%</f>
        <v>19.604165999999999</v>
      </c>
      <c r="T362" s="10">
        <f>S362+R362</f>
        <v>117.62499599999998</v>
      </c>
      <c r="U362" s="9"/>
    </row>
    <row r="363" spans="1:21" outlineLevel="1" x14ac:dyDescent="0.25">
      <c r="A363" s="75" t="s">
        <v>264</v>
      </c>
      <c r="B363" s="186" t="s">
        <v>205</v>
      </c>
      <c r="C363" s="187"/>
      <c r="D363" s="187"/>
      <c r="E363" s="187"/>
      <c r="F363" s="187"/>
      <c r="G363" s="187"/>
      <c r="H363" s="188"/>
      <c r="I363" s="4"/>
      <c r="J363" s="123">
        <f t="shared" si="286"/>
        <v>295.64599199999998</v>
      </c>
      <c r="K363" s="32">
        <v>30</v>
      </c>
      <c r="L363" s="10">
        <v>2.95</v>
      </c>
      <c r="M363" s="10">
        <f t="shared" si="273"/>
        <v>88.5</v>
      </c>
      <c r="N363" s="10">
        <f t="shared" si="274"/>
        <v>35.577000000000005</v>
      </c>
      <c r="O363" s="10">
        <f t="shared" si="275"/>
        <v>124.077</v>
      </c>
      <c r="P363" s="10">
        <f t="shared" ref="P363:P371" si="296">O363*58%</f>
        <v>71.964659999999995</v>
      </c>
      <c r="Q363" s="27">
        <v>50.33</v>
      </c>
      <c r="R363" s="10">
        <f t="shared" si="276"/>
        <v>246.37165999999999</v>
      </c>
      <c r="S363" s="10">
        <f t="shared" si="277"/>
        <v>49.274332000000001</v>
      </c>
      <c r="T363" s="10">
        <f t="shared" si="278"/>
        <v>295.64599199999998</v>
      </c>
      <c r="U363" s="4">
        <v>465</v>
      </c>
    </row>
    <row r="364" spans="1:21" outlineLevel="1" x14ac:dyDescent="0.25">
      <c r="A364" s="75" t="s">
        <v>265</v>
      </c>
      <c r="B364" s="186" t="s">
        <v>206</v>
      </c>
      <c r="C364" s="187"/>
      <c r="D364" s="187"/>
      <c r="E364" s="187"/>
      <c r="F364" s="187"/>
      <c r="G364" s="187"/>
      <c r="H364" s="188"/>
      <c r="I364" s="4"/>
      <c r="J364" s="123">
        <f t="shared" si="286"/>
        <v>293.01799199999999</v>
      </c>
      <c r="K364" s="32">
        <v>30</v>
      </c>
      <c r="L364" s="10">
        <v>2.95</v>
      </c>
      <c r="M364" s="10">
        <f t="shared" si="273"/>
        <v>88.5</v>
      </c>
      <c r="N364" s="10">
        <f t="shared" si="274"/>
        <v>35.577000000000005</v>
      </c>
      <c r="O364" s="10">
        <f t="shared" si="275"/>
        <v>124.077</v>
      </c>
      <c r="P364" s="10">
        <f t="shared" si="296"/>
        <v>71.964659999999995</v>
      </c>
      <c r="Q364" s="27">
        <v>48.14</v>
      </c>
      <c r="R364" s="10">
        <f t="shared" si="276"/>
        <v>244.18165999999999</v>
      </c>
      <c r="S364" s="10">
        <f t="shared" si="277"/>
        <v>48.836331999999999</v>
      </c>
      <c r="T364" s="10">
        <f t="shared" si="278"/>
        <v>293.01799199999999</v>
      </c>
      <c r="U364" s="4">
        <v>465</v>
      </c>
    </row>
    <row r="365" spans="1:21" ht="24" customHeight="1" outlineLevel="1" x14ac:dyDescent="0.25">
      <c r="A365" s="75" t="s">
        <v>266</v>
      </c>
      <c r="B365" s="186" t="s">
        <v>270</v>
      </c>
      <c r="C365" s="187"/>
      <c r="D365" s="187"/>
      <c r="E365" s="187"/>
      <c r="F365" s="187"/>
      <c r="G365" s="187"/>
      <c r="H365" s="188"/>
      <c r="I365" s="4"/>
      <c r="J365" s="123">
        <f t="shared" si="286"/>
        <v>280.30565999999999</v>
      </c>
      <c r="K365" s="32">
        <v>25</v>
      </c>
      <c r="L365" s="10">
        <v>2.95</v>
      </c>
      <c r="M365" s="10">
        <f t="shared" si="273"/>
        <v>73.75</v>
      </c>
      <c r="N365" s="10">
        <f t="shared" si="274"/>
        <v>29.647500000000001</v>
      </c>
      <c r="O365" s="10">
        <f t="shared" si="275"/>
        <v>103.39750000000001</v>
      </c>
      <c r="P365" s="10">
        <f t="shared" si="296"/>
        <v>59.970550000000003</v>
      </c>
      <c r="Q365" s="27">
        <v>70.22</v>
      </c>
      <c r="R365" s="10">
        <f t="shared" si="276"/>
        <v>233.58805000000001</v>
      </c>
      <c r="S365" s="10">
        <f t="shared" si="277"/>
        <v>46.717610000000008</v>
      </c>
      <c r="T365" s="10">
        <f t="shared" si="278"/>
        <v>280.30565999999999</v>
      </c>
      <c r="U365" s="4">
        <v>465</v>
      </c>
    </row>
    <row r="366" spans="1:21" outlineLevel="1" x14ac:dyDescent="0.25">
      <c r="A366" s="75" t="s">
        <v>267</v>
      </c>
      <c r="B366" s="186" t="s">
        <v>271</v>
      </c>
      <c r="C366" s="187"/>
      <c r="D366" s="187"/>
      <c r="E366" s="187"/>
      <c r="F366" s="187"/>
      <c r="G366" s="187"/>
      <c r="H366" s="188"/>
      <c r="I366" s="4"/>
      <c r="J366" s="123">
        <f t="shared" si="286"/>
        <v>302.39766000000003</v>
      </c>
      <c r="K366" s="32">
        <v>25</v>
      </c>
      <c r="L366" s="10">
        <v>2.95</v>
      </c>
      <c r="M366" s="10">
        <f t="shared" si="273"/>
        <v>73.75</v>
      </c>
      <c r="N366" s="10">
        <f t="shared" si="274"/>
        <v>29.647500000000001</v>
      </c>
      <c r="O366" s="10">
        <f t="shared" si="275"/>
        <v>103.39750000000001</v>
      </c>
      <c r="P366" s="10">
        <f t="shared" si="296"/>
        <v>59.970550000000003</v>
      </c>
      <c r="Q366" s="27">
        <v>88.63</v>
      </c>
      <c r="R366" s="10">
        <f t="shared" si="276"/>
        <v>251.99805000000001</v>
      </c>
      <c r="S366" s="10">
        <f t="shared" si="277"/>
        <v>50.399610000000003</v>
      </c>
      <c r="T366" s="10">
        <f t="shared" si="278"/>
        <v>302.39766000000003</v>
      </c>
      <c r="U366" s="4">
        <v>465</v>
      </c>
    </row>
    <row r="367" spans="1:21" ht="21.75" customHeight="1" outlineLevel="1" x14ac:dyDescent="0.25">
      <c r="A367" s="75" t="s">
        <v>268</v>
      </c>
      <c r="B367" s="186" t="s">
        <v>272</v>
      </c>
      <c r="C367" s="187"/>
      <c r="D367" s="187"/>
      <c r="E367" s="187"/>
      <c r="F367" s="187"/>
      <c r="G367" s="187"/>
      <c r="H367" s="188"/>
      <c r="I367" s="4"/>
      <c r="J367" s="123">
        <f t="shared" si="286"/>
        <v>336.30199200000004</v>
      </c>
      <c r="K367" s="32">
        <v>30</v>
      </c>
      <c r="L367" s="10">
        <v>2.95</v>
      </c>
      <c r="M367" s="10">
        <f t="shared" si="273"/>
        <v>88.5</v>
      </c>
      <c r="N367" s="10">
        <f t="shared" si="274"/>
        <v>35.577000000000005</v>
      </c>
      <c r="O367" s="10">
        <f t="shared" si="275"/>
        <v>124.077</v>
      </c>
      <c r="P367" s="10">
        <f t="shared" si="296"/>
        <v>71.964659999999995</v>
      </c>
      <c r="Q367" s="27">
        <v>84.21</v>
      </c>
      <c r="R367" s="10">
        <f t="shared" si="276"/>
        <v>280.25166000000002</v>
      </c>
      <c r="S367" s="10">
        <f t="shared" si="277"/>
        <v>56.050332000000004</v>
      </c>
      <c r="T367" s="10">
        <f t="shared" si="278"/>
        <v>336.30199200000004</v>
      </c>
      <c r="U367" s="4">
        <v>465</v>
      </c>
    </row>
    <row r="368" spans="1:21" outlineLevel="1" x14ac:dyDescent="0.25">
      <c r="A368" s="75" t="s">
        <v>860</v>
      </c>
      <c r="B368" s="186" t="s">
        <v>874</v>
      </c>
      <c r="C368" s="187"/>
      <c r="D368" s="187"/>
      <c r="E368" s="187"/>
      <c r="F368" s="187"/>
      <c r="G368" s="187"/>
      <c r="H368" s="188"/>
      <c r="I368" s="4"/>
      <c r="J368" s="123">
        <f t="shared" si="286"/>
        <v>292.446324</v>
      </c>
      <c r="K368" s="32">
        <v>35</v>
      </c>
      <c r="L368" s="10">
        <v>2.95</v>
      </c>
      <c r="M368" s="10">
        <f t="shared" si="273"/>
        <v>103.25</v>
      </c>
      <c r="N368" s="10">
        <f t="shared" si="274"/>
        <v>41.506500000000003</v>
      </c>
      <c r="O368" s="10">
        <f t="shared" si="275"/>
        <v>144.75650000000002</v>
      </c>
      <c r="P368" s="10">
        <f t="shared" si="296"/>
        <v>83.958770000000001</v>
      </c>
      <c r="Q368" s="27">
        <v>14.99</v>
      </c>
      <c r="R368" s="10">
        <f t="shared" si="276"/>
        <v>243.70527000000001</v>
      </c>
      <c r="S368" s="10">
        <f t="shared" si="277"/>
        <v>48.741054000000005</v>
      </c>
      <c r="T368" s="10">
        <f t="shared" si="278"/>
        <v>292.446324</v>
      </c>
      <c r="U368" s="4">
        <v>465</v>
      </c>
    </row>
    <row r="369" spans="1:21" outlineLevel="1" x14ac:dyDescent="0.25">
      <c r="A369" s="75" t="s">
        <v>861</v>
      </c>
      <c r="B369" s="186" t="s">
        <v>780</v>
      </c>
      <c r="C369" s="187"/>
      <c r="D369" s="187"/>
      <c r="E369" s="187"/>
      <c r="F369" s="187"/>
      <c r="G369" s="187"/>
      <c r="H369" s="188"/>
      <c r="I369" s="4"/>
      <c r="J369" s="123">
        <f t="shared" si="286"/>
        <v>290.910324</v>
      </c>
      <c r="K369" s="32">
        <v>35</v>
      </c>
      <c r="L369" s="10">
        <v>2.95</v>
      </c>
      <c r="M369" s="10">
        <f t="shared" si="273"/>
        <v>103.25</v>
      </c>
      <c r="N369" s="10">
        <f t="shared" si="274"/>
        <v>41.506500000000003</v>
      </c>
      <c r="O369" s="10">
        <f t="shared" si="275"/>
        <v>144.75650000000002</v>
      </c>
      <c r="P369" s="10">
        <f t="shared" si="296"/>
        <v>83.958770000000001</v>
      </c>
      <c r="Q369" s="27">
        <v>13.71</v>
      </c>
      <c r="R369" s="10">
        <f t="shared" si="276"/>
        <v>242.42527000000001</v>
      </c>
      <c r="S369" s="10">
        <f t="shared" si="277"/>
        <v>48.485054000000005</v>
      </c>
      <c r="T369" s="10">
        <f t="shared" si="278"/>
        <v>290.910324</v>
      </c>
      <c r="U369" s="4">
        <v>465</v>
      </c>
    </row>
    <row r="370" spans="1:21" ht="21.75" customHeight="1" outlineLevel="1" x14ac:dyDescent="0.25">
      <c r="A370" s="75" t="s">
        <v>269</v>
      </c>
      <c r="B370" s="186" t="s">
        <v>700</v>
      </c>
      <c r="C370" s="187"/>
      <c r="D370" s="187"/>
      <c r="E370" s="187"/>
      <c r="F370" s="187"/>
      <c r="G370" s="187"/>
      <c r="H370" s="188"/>
      <c r="I370" s="4"/>
      <c r="J370" s="123">
        <f t="shared" si="286"/>
        <v>306.82232399999998</v>
      </c>
      <c r="K370" s="32">
        <v>35</v>
      </c>
      <c r="L370" s="10">
        <v>2.95</v>
      </c>
      <c r="M370" s="10">
        <f t="shared" si="273"/>
        <v>103.25</v>
      </c>
      <c r="N370" s="10">
        <f t="shared" si="274"/>
        <v>41.506500000000003</v>
      </c>
      <c r="O370" s="10">
        <f t="shared" si="275"/>
        <v>144.75650000000002</v>
      </c>
      <c r="P370" s="10">
        <f t="shared" si="296"/>
        <v>83.958770000000001</v>
      </c>
      <c r="Q370" s="27">
        <v>26.97</v>
      </c>
      <c r="R370" s="10">
        <f t="shared" si="276"/>
        <v>255.68527</v>
      </c>
      <c r="S370" s="10">
        <f t="shared" si="277"/>
        <v>51.137054000000006</v>
      </c>
      <c r="T370" s="10">
        <f t="shared" si="278"/>
        <v>306.82232399999998</v>
      </c>
      <c r="U370" s="4">
        <v>465</v>
      </c>
    </row>
    <row r="371" spans="1:21" s="22" customFormat="1" outlineLevel="1" x14ac:dyDescent="0.25">
      <c r="A371" s="75" t="s">
        <v>687</v>
      </c>
      <c r="B371" s="68" t="s">
        <v>701</v>
      </c>
      <c r="C371" s="68"/>
      <c r="D371" s="68"/>
      <c r="E371" s="68"/>
      <c r="F371" s="68"/>
      <c r="G371" s="68"/>
      <c r="H371" s="68"/>
      <c r="I371" s="69"/>
      <c r="J371" s="123">
        <f>T371</f>
        <v>336.30199200000004</v>
      </c>
      <c r="K371" s="33">
        <v>30</v>
      </c>
      <c r="L371" s="33">
        <v>2.95</v>
      </c>
      <c r="M371" s="33">
        <f>L371*K371</f>
        <v>88.5</v>
      </c>
      <c r="N371" s="33">
        <f>M371*40.2%</f>
        <v>35.577000000000005</v>
      </c>
      <c r="O371" s="33">
        <f>N371+M371</f>
        <v>124.077</v>
      </c>
      <c r="P371" s="10">
        <f t="shared" si="296"/>
        <v>71.964659999999995</v>
      </c>
      <c r="Q371" s="33">
        <v>84.21</v>
      </c>
      <c r="R371" s="33">
        <f>Q371+P371+O371</f>
        <v>280.25166000000002</v>
      </c>
      <c r="S371" s="33">
        <f>R371*20%</f>
        <v>56.050332000000004</v>
      </c>
      <c r="T371" s="33">
        <f>S371+R371</f>
        <v>336.30199200000004</v>
      </c>
      <c r="U371" s="69">
        <v>465</v>
      </c>
    </row>
    <row r="372" spans="1:21" s="18" customFormat="1" ht="15.75" customHeight="1" outlineLevel="1" x14ac:dyDescent="0.25">
      <c r="A372" s="139" t="s">
        <v>273</v>
      </c>
      <c r="B372" s="176" t="s">
        <v>158</v>
      </c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9"/>
    </row>
    <row r="373" spans="1:21" s="18" customFormat="1" ht="21" customHeight="1" x14ac:dyDescent="0.25">
      <c r="A373" s="75" t="s">
        <v>274</v>
      </c>
      <c r="B373" s="166" t="s">
        <v>80</v>
      </c>
      <c r="C373" s="166"/>
      <c r="D373" s="166"/>
      <c r="E373" s="166"/>
      <c r="F373" s="166"/>
      <c r="G373" s="166"/>
      <c r="H373" s="66"/>
      <c r="I373" s="4"/>
      <c r="J373" s="123">
        <f>T373</f>
        <v>158.573328</v>
      </c>
      <c r="K373" s="32">
        <v>20</v>
      </c>
      <c r="L373" s="10">
        <v>2.95</v>
      </c>
      <c r="M373" s="10">
        <f>L373*K373</f>
        <v>59</v>
      </c>
      <c r="N373" s="10">
        <f>M373*40.2%</f>
        <v>23.718</v>
      </c>
      <c r="O373" s="10">
        <f>N373+M373</f>
        <v>82.718000000000004</v>
      </c>
      <c r="P373" s="10">
        <f>O373*58%</f>
        <v>47.976439999999997</v>
      </c>
      <c r="Q373" s="27">
        <v>1.45</v>
      </c>
      <c r="R373" s="10">
        <f>Q373+P373+O373</f>
        <v>132.14444</v>
      </c>
      <c r="S373" s="10">
        <f>R373*20%</f>
        <v>26.428888000000001</v>
      </c>
      <c r="T373" s="10">
        <f>S373+R373</f>
        <v>158.573328</v>
      </c>
      <c r="U373" s="9"/>
    </row>
    <row r="374" spans="1:21" outlineLevel="1" x14ac:dyDescent="0.25">
      <c r="A374" s="75" t="s">
        <v>275</v>
      </c>
      <c r="B374" s="166" t="s">
        <v>223</v>
      </c>
      <c r="C374" s="166"/>
      <c r="D374" s="166"/>
      <c r="E374" s="166"/>
      <c r="F374" s="166"/>
      <c r="G374" s="166"/>
      <c r="H374" s="166"/>
      <c r="I374" s="4"/>
      <c r="J374" s="123">
        <f t="shared" ref="J374:J390" si="297">T374</f>
        <v>533.42798400000004</v>
      </c>
      <c r="K374" s="32">
        <v>60</v>
      </c>
      <c r="L374" s="10">
        <v>2.95</v>
      </c>
      <c r="M374" s="10">
        <f t="shared" si="273"/>
        <v>177</v>
      </c>
      <c r="N374" s="10">
        <f t="shared" si="274"/>
        <v>71.154000000000011</v>
      </c>
      <c r="O374" s="10">
        <f t="shared" si="275"/>
        <v>248.154</v>
      </c>
      <c r="P374" s="10">
        <f t="shared" ref="P374:P390" si="298">O374*58%</f>
        <v>143.92931999999999</v>
      </c>
      <c r="Q374" s="27">
        <v>52.44</v>
      </c>
      <c r="R374" s="10">
        <f t="shared" si="276"/>
        <v>444.52332000000001</v>
      </c>
      <c r="S374" s="10">
        <f t="shared" si="277"/>
        <v>88.904664000000011</v>
      </c>
      <c r="T374" s="10">
        <f t="shared" si="278"/>
        <v>533.42798400000004</v>
      </c>
      <c r="U374" s="4">
        <v>465</v>
      </c>
    </row>
    <row r="375" spans="1:21" outlineLevel="1" x14ac:dyDescent="0.25">
      <c r="A375" s="75" t="s">
        <v>276</v>
      </c>
      <c r="B375" s="166" t="s">
        <v>224</v>
      </c>
      <c r="C375" s="166"/>
      <c r="D375" s="166"/>
      <c r="E375" s="166"/>
      <c r="F375" s="166"/>
      <c r="G375" s="166"/>
      <c r="H375" s="166"/>
      <c r="I375" s="4"/>
      <c r="J375" s="123">
        <f t="shared" si="297"/>
        <v>549.13598400000001</v>
      </c>
      <c r="K375" s="32">
        <v>60</v>
      </c>
      <c r="L375" s="10">
        <v>2.95</v>
      </c>
      <c r="M375" s="10">
        <f t="shared" si="273"/>
        <v>177</v>
      </c>
      <c r="N375" s="10">
        <f t="shared" si="274"/>
        <v>71.154000000000011</v>
      </c>
      <c r="O375" s="10">
        <f t="shared" si="275"/>
        <v>248.154</v>
      </c>
      <c r="P375" s="10">
        <f t="shared" si="298"/>
        <v>143.92931999999999</v>
      </c>
      <c r="Q375" s="27">
        <v>65.53</v>
      </c>
      <c r="R375" s="10">
        <f t="shared" si="276"/>
        <v>457.61331999999999</v>
      </c>
      <c r="S375" s="10">
        <f t="shared" si="277"/>
        <v>91.522664000000006</v>
      </c>
      <c r="T375" s="10">
        <f t="shared" si="278"/>
        <v>549.13598400000001</v>
      </c>
      <c r="U375" s="4">
        <v>465</v>
      </c>
    </row>
    <row r="376" spans="1:21" outlineLevel="1" x14ac:dyDescent="0.25">
      <c r="A376" s="75" t="s">
        <v>277</v>
      </c>
      <c r="B376" s="166" t="s">
        <v>225</v>
      </c>
      <c r="C376" s="166"/>
      <c r="D376" s="166"/>
      <c r="E376" s="166"/>
      <c r="F376" s="166"/>
      <c r="G376" s="166"/>
      <c r="H376" s="166"/>
      <c r="I376" s="4"/>
      <c r="J376" s="123">
        <f t="shared" si="297"/>
        <v>550.79198399999996</v>
      </c>
      <c r="K376" s="32">
        <v>60</v>
      </c>
      <c r="L376" s="10">
        <v>2.95</v>
      </c>
      <c r="M376" s="10">
        <f t="shared" si="273"/>
        <v>177</v>
      </c>
      <c r="N376" s="10">
        <f t="shared" si="274"/>
        <v>71.154000000000011</v>
      </c>
      <c r="O376" s="10">
        <f t="shared" si="275"/>
        <v>248.154</v>
      </c>
      <c r="P376" s="10">
        <f t="shared" si="298"/>
        <v>143.92931999999999</v>
      </c>
      <c r="Q376" s="27">
        <v>66.91</v>
      </c>
      <c r="R376" s="10">
        <f t="shared" si="276"/>
        <v>458.99331999999998</v>
      </c>
      <c r="S376" s="10">
        <f t="shared" si="277"/>
        <v>91.798664000000002</v>
      </c>
      <c r="T376" s="10">
        <f t="shared" si="278"/>
        <v>550.79198399999996</v>
      </c>
      <c r="U376" s="4">
        <v>465</v>
      </c>
    </row>
    <row r="377" spans="1:21" outlineLevel="1" x14ac:dyDescent="0.25">
      <c r="A377" s="75" t="s">
        <v>278</v>
      </c>
      <c r="B377" s="166" t="s">
        <v>226</v>
      </c>
      <c r="C377" s="166"/>
      <c r="D377" s="166"/>
      <c r="E377" s="166"/>
      <c r="F377" s="166"/>
      <c r="G377" s="166"/>
      <c r="H377" s="166"/>
      <c r="I377" s="4"/>
      <c r="J377" s="123">
        <f t="shared" si="297"/>
        <v>587.48031600000002</v>
      </c>
      <c r="K377" s="32">
        <v>65</v>
      </c>
      <c r="L377" s="10">
        <v>2.95</v>
      </c>
      <c r="M377" s="10">
        <f t="shared" si="273"/>
        <v>191.75</v>
      </c>
      <c r="N377" s="10">
        <f t="shared" si="274"/>
        <v>77.083500000000001</v>
      </c>
      <c r="O377" s="10">
        <f t="shared" si="275"/>
        <v>268.83350000000002</v>
      </c>
      <c r="P377" s="10">
        <f t="shared" si="298"/>
        <v>155.92343</v>
      </c>
      <c r="Q377" s="27">
        <v>64.81</v>
      </c>
      <c r="R377" s="10">
        <f t="shared" si="276"/>
        <v>489.56693000000001</v>
      </c>
      <c r="S377" s="10">
        <f t="shared" si="277"/>
        <v>97.913386000000003</v>
      </c>
      <c r="T377" s="10">
        <f t="shared" si="278"/>
        <v>587.48031600000002</v>
      </c>
      <c r="U377" s="4">
        <v>465</v>
      </c>
    </row>
    <row r="378" spans="1:21" outlineLevel="1" x14ac:dyDescent="0.25">
      <c r="A378" s="75" t="s">
        <v>279</v>
      </c>
      <c r="B378" s="166" t="s">
        <v>227</v>
      </c>
      <c r="C378" s="166"/>
      <c r="D378" s="166"/>
      <c r="E378" s="166"/>
      <c r="F378" s="166"/>
      <c r="G378" s="166"/>
      <c r="H378" s="166"/>
      <c r="I378" s="4"/>
      <c r="J378" s="123">
        <f t="shared" si="297"/>
        <v>586.79631600000005</v>
      </c>
      <c r="K378" s="32">
        <v>65</v>
      </c>
      <c r="L378" s="10">
        <v>2.95</v>
      </c>
      <c r="M378" s="10">
        <f t="shared" si="273"/>
        <v>191.75</v>
      </c>
      <c r="N378" s="10">
        <f t="shared" si="274"/>
        <v>77.083500000000001</v>
      </c>
      <c r="O378" s="10">
        <f t="shared" si="275"/>
        <v>268.83350000000002</v>
      </c>
      <c r="P378" s="10">
        <f t="shared" si="298"/>
        <v>155.92343</v>
      </c>
      <c r="Q378" s="27">
        <v>64.239999999999995</v>
      </c>
      <c r="R378" s="10">
        <f t="shared" si="276"/>
        <v>488.99693000000002</v>
      </c>
      <c r="S378" s="10">
        <f t="shared" si="277"/>
        <v>97.799386000000013</v>
      </c>
      <c r="T378" s="10">
        <f t="shared" si="278"/>
        <v>586.79631600000005</v>
      </c>
      <c r="U378" s="4">
        <v>465</v>
      </c>
    </row>
    <row r="379" spans="1:21" outlineLevel="1" x14ac:dyDescent="0.25">
      <c r="A379" s="75" t="s">
        <v>280</v>
      </c>
      <c r="B379" s="166" t="s">
        <v>228</v>
      </c>
      <c r="C379" s="166"/>
      <c r="D379" s="166"/>
      <c r="E379" s="166"/>
      <c r="F379" s="166"/>
      <c r="G379" s="166"/>
      <c r="H379" s="166"/>
      <c r="I379" s="4"/>
      <c r="J379" s="123">
        <f t="shared" si="297"/>
        <v>600.17631600000004</v>
      </c>
      <c r="K379" s="32">
        <v>65</v>
      </c>
      <c r="L379" s="10">
        <v>2.95</v>
      </c>
      <c r="M379" s="10">
        <f t="shared" si="273"/>
        <v>191.75</v>
      </c>
      <c r="N379" s="10">
        <f t="shared" si="274"/>
        <v>77.083500000000001</v>
      </c>
      <c r="O379" s="10">
        <f t="shared" si="275"/>
        <v>268.83350000000002</v>
      </c>
      <c r="P379" s="10">
        <f t="shared" si="298"/>
        <v>155.92343</v>
      </c>
      <c r="Q379" s="27">
        <v>75.39</v>
      </c>
      <c r="R379" s="10">
        <f t="shared" si="276"/>
        <v>500.14693</v>
      </c>
      <c r="S379" s="10">
        <f t="shared" si="277"/>
        <v>100.029386</v>
      </c>
      <c r="T379" s="10">
        <f t="shared" si="278"/>
        <v>600.17631600000004</v>
      </c>
      <c r="U379" s="4">
        <v>465</v>
      </c>
    </row>
    <row r="380" spans="1:21" outlineLevel="1" x14ac:dyDescent="0.25">
      <c r="A380" s="75" t="s">
        <v>281</v>
      </c>
      <c r="B380" s="166" t="s">
        <v>229</v>
      </c>
      <c r="C380" s="166"/>
      <c r="D380" s="166"/>
      <c r="E380" s="166"/>
      <c r="F380" s="166"/>
      <c r="G380" s="166"/>
      <c r="H380" s="166"/>
      <c r="I380" s="4"/>
      <c r="J380" s="123">
        <f t="shared" si="297"/>
        <v>644.70831599999997</v>
      </c>
      <c r="K380" s="32">
        <v>65</v>
      </c>
      <c r="L380" s="10">
        <v>2.95</v>
      </c>
      <c r="M380" s="10">
        <f t="shared" si="273"/>
        <v>191.75</v>
      </c>
      <c r="N380" s="10">
        <f t="shared" si="274"/>
        <v>77.083500000000001</v>
      </c>
      <c r="O380" s="10">
        <f t="shared" si="275"/>
        <v>268.83350000000002</v>
      </c>
      <c r="P380" s="10">
        <f t="shared" si="298"/>
        <v>155.92343</v>
      </c>
      <c r="Q380" s="27">
        <v>112.5</v>
      </c>
      <c r="R380" s="10">
        <f t="shared" si="276"/>
        <v>537.25693000000001</v>
      </c>
      <c r="S380" s="10">
        <f t="shared" si="277"/>
        <v>107.45138600000001</v>
      </c>
      <c r="T380" s="10">
        <f t="shared" si="278"/>
        <v>644.70831599999997</v>
      </c>
      <c r="U380" s="4">
        <v>465</v>
      </c>
    </row>
    <row r="381" spans="1:21" outlineLevel="1" x14ac:dyDescent="0.25">
      <c r="A381" s="75" t="s">
        <v>282</v>
      </c>
      <c r="B381" s="166" t="s">
        <v>230</v>
      </c>
      <c r="C381" s="166"/>
      <c r="D381" s="166"/>
      <c r="E381" s="166"/>
      <c r="F381" s="166"/>
      <c r="G381" s="166"/>
      <c r="H381" s="166"/>
      <c r="I381" s="4"/>
      <c r="J381" s="123">
        <f t="shared" si="297"/>
        <v>602.13231599999995</v>
      </c>
      <c r="K381" s="32">
        <v>65</v>
      </c>
      <c r="L381" s="10">
        <v>2.95</v>
      </c>
      <c r="M381" s="10">
        <f t="shared" si="273"/>
        <v>191.75</v>
      </c>
      <c r="N381" s="10">
        <f t="shared" si="274"/>
        <v>77.083500000000001</v>
      </c>
      <c r="O381" s="10">
        <f t="shared" si="275"/>
        <v>268.83350000000002</v>
      </c>
      <c r="P381" s="10">
        <f t="shared" si="298"/>
        <v>155.92343</v>
      </c>
      <c r="Q381" s="27">
        <v>77.02</v>
      </c>
      <c r="R381" s="10">
        <f t="shared" si="276"/>
        <v>501.77692999999999</v>
      </c>
      <c r="S381" s="10">
        <f t="shared" si="277"/>
        <v>100.35538600000001</v>
      </c>
      <c r="T381" s="10">
        <f t="shared" si="278"/>
        <v>602.13231599999995</v>
      </c>
      <c r="U381" s="4">
        <v>465</v>
      </c>
    </row>
    <row r="382" spans="1:21" outlineLevel="1" x14ac:dyDescent="0.25">
      <c r="A382" s="75" t="s">
        <v>283</v>
      </c>
      <c r="B382" s="166" t="s">
        <v>231</v>
      </c>
      <c r="C382" s="166"/>
      <c r="D382" s="166"/>
      <c r="E382" s="166"/>
      <c r="F382" s="166"/>
      <c r="G382" s="166"/>
      <c r="H382" s="166"/>
      <c r="I382" s="4"/>
      <c r="J382" s="123">
        <f t="shared" si="297"/>
        <v>618.69231599999989</v>
      </c>
      <c r="K382" s="32">
        <v>65</v>
      </c>
      <c r="L382" s="10">
        <v>2.95</v>
      </c>
      <c r="M382" s="10">
        <f t="shared" si="273"/>
        <v>191.75</v>
      </c>
      <c r="N382" s="10">
        <f t="shared" si="274"/>
        <v>77.083500000000001</v>
      </c>
      <c r="O382" s="10">
        <f t="shared" si="275"/>
        <v>268.83350000000002</v>
      </c>
      <c r="P382" s="10">
        <f t="shared" si="298"/>
        <v>155.92343</v>
      </c>
      <c r="Q382" s="27">
        <v>90.82</v>
      </c>
      <c r="R382" s="10">
        <f t="shared" si="276"/>
        <v>515.57692999999995</v>
      </c>
      <c r="S382" s="10">
        <f t="shared" si="277"/>
        <v>103.115386</v>
      </c>
      <c r="T382" s="10">
        <f t="shared" si="278"/>
        <v>618.69231599999989</v>
      </c>
      <c r="U382" s="4">
        <v>465</v>
      </c>
    </row>
    <row r="383" spans="1:21" outlineLevel="1" x14ac:dyDescent="0.25">
      <c r="A383" s="75" t="s">
        <v>284</v>
      </c>
      <c r="B383" s="166" t="s">
        <v>232</v>
      </c>
      <c r="C383" s="166"/>
      <c r="D383" s="166"/>
      <c r="E383" s="166"/>
      <c r="F383" s="166"/>
      <c r="G383" s="166"/>
      <c r="H383" s="166"/>
      <c r="I383" s="4"/>
      <c r="J383" s="123">
        <f t="shared" si="297"/>
        <v>546.50798399999996</v>
      </c>
      <c r="K383" s="32">
        <v>60</v>
      </c>
      <c r="L383" s="10">
        <v>2.95</v>
      </c>
      <c r="M383" s="10">
        <f t="shared" si="273"/>
        <v>177</v>
      </c>
      <c r="N383" s="10">
        <f t="shared" si="274"/>
        <v>71.154000000000011</v>
      </c>
      <c r="O383" s="10">
        <f t="shared" si="275"/>
        <v>248.154</v>
      </c>
      <c r="P383" s="10">
        <f t="shared" si="298"/>
        <v>143.92931999999999</v>
      </c>
      <c r="Q383" s="27">
        <v>63.34</v>
      </c>
      <c r="R383" s="10">
        <f t="shared" si="276"/>
        <v>455.42331999999999</v>
      </c>
      <c r="S383" s="10">
        <f t="shared" si="277"/>
        <v>91.084664000000004</v>
      </c>
      <c r="T383" s="10">
        <f t="shared" si="278"/>
        <v>546.50798399999996</v>
      </c>
      <c r="U383" s="4">
        <v>465</v>
      </c>
    </row>
    <row r="384" spans="1:21" outlineLevel="1" x14ac:dyDescent="0.25">
      <c r="A384" s="75" t="s">
        <v>285</v>
      </c>
      <c r="B384" s="166" t="s">
        <v>233</v>
      </c>
      <c r="C384" s="166"/>
      <c r="D384" s="166"/>
      <c r="E384" s="166"/>
      <c r="F384" s="166"/>
      <c r="G384" s="166"/>
      <c r="H384" s="166"/>
      <c r="I384" s="4"/>
      <c r="J384" s="123">
        <f t="shared" si="297"/>
        <v>549.13598400000001</v>
      </c>
      <c r="K384" s="32">
        <v>60</v>
      </c>
      <c r="L384" s="10">
        <v>2.95</v>
      </c>
      <c r="M384" s="10">
        <f t="shared" si="273"/>
        <v>177</v>
      </c>
      <c r="N384" s="10">
        <f t="shared" si="274"/>
        <v>71.154000000000011</v>
      </c>
      <c r="O384" s="10">
        <f t="shared" si="275"/>
        <v>248.154</v>
      </c>
      <c r="P384" s="10">
        <f t="shared" si="298"/>
        <v>143.92931999999999</v>
      </c>
      <c r="Q384" s="27">
        <v>65.53</v>
      </c>
      <c r="R384" s="10">
        <f t="shared" si="276"/>
        <v>457.61331999999999</v>
      </c>
      <c r="S384" s="10">
        <f t="shared" si="277"/>
        <v>91.522664000000006</v>
      </c>
      <c r="T384" s="10">
        <f t="shared" si="278"/>
        <v>549.13598400000001</v>
      </c>
      <c r="U384" s="4">
        <v>465</v>
      </c>
    </row>
    <row r="385" spans="1:21" outlineLevel="1" x14ac:dyDescent="0.25">
      <c r="A385" s="75" t="s">
        <v>286</v>
      </c>
      <c r="B385" s="166" t="s">
        <v>764</v>
      </c>
      <c r="C385" s="166"/>
      <c r="D385" s="166"/>
      <c r="E385" s="166"/>
      <c r="F385" s="166"/>
      <c r="G385" s="166"/>
      <c r="H385" s="166"/>
      <c r="I385" s="4"/>
      <c r="J385" s="123">
        <f t="shared" si="297"/>
        <v>566.69198400000005</v>
      </c>
      <c r="K385" s="32">
        <v>60</v>
      </c>
      <c r="L385" s="10">
        <v>2.95</v>
      </c>
      <c r="M385" s="10">
        <f t="shared" si="273"/>
        <v>177</v>
      </c>
      <c r="N385" s="10">
        <f t="shared" si="274"/>
        <v>71.154000000000011</v>
      </c>
      <c r="O385" s="10">
        <f t="shared" si="275"/>
        <v>248.154</v>
      </c>
      <c r="P385" s="10">
        <f t="shared" si="298"/>
        <v>143.92931999999999</v>
      </c>
      <c r="Q385" s="27">
        <v>80.16</v>
      </c>
      <c r="R385" s="10">
        <f t="shared" si="276"/>
        <v>472.24331999999998</v>
      </c>
      <c r="S385" s="10">
        <f t="shared" si="277"/>
        <v>94.448664000000008</v>
      </c>
      <c r="T385" s="10">
        <f t="shared" si="278"/>
        <v>566.69198400000005</v>
      </c>
      <c r="U385" s="4">
        <v>465</v>
      </c>
    </row>
    <row r="386" spans="1:21" outlineLevel="1" x14ac:dyDescent="0.25">
      <c r="A386" s="75" t="s">
        <v>287</v>
      </c>
      <c r="B386" s="166" t="s">
        <v>765</v>
      </c>
      <c r="C386" s="166"/>
      <c r="D386" s="166"/>
      <c r="E386" s="166"/>
      <c r="F386" s="166"/>
      <c r="G386" s="166"/>
      <c r="H386" s="166"/>
      <c r="I386" s="4"/>
      <c r="J386" s="123">
        <f t="shared" si="297"/>
        <v>616.94031600000005</v>
      </c>
      <c r="K386" s="32">
        <v>65</v>
      </c>
      <c r="L386" s="10">
        <v>2.95</v>
      </c>
      <c r="M386" s="10">
        <f t="shared" si="273"/>
        <v>191.75</v>
      </c>
      <c r="N386" s="10">
        <f t="shared" si="274"/>
        <v>77.083500000000001</v>
      </c>
      <c r="O386" s="10">
        <f t="shared" si="275"/>
        <v>268.83350000000002</v>
      </c>
      <c r="P386" s="10">
        <f t="shared" si="298"/>
        <v>155.92343</v>
      </c>
      <c r="Q386" s="27">
        <v>89.36</v>
      </c>
      <c r="R386" s="10">
        <f t="shared" si="276"/>
        <v>514.11693000000002</v>
      </c>
      <c r="S386" s="10">
        <f t="shared" si="277"/>
        <v>102.82338600000001</v>
      </c>
      <c r="T386" s="10">
        <f t="shared" si="278"/>
        <v>616.94031600000005</v>
      </c>
      <c r="U386" s="4">
        <v>465</v>
      </c>
    </row>
    <row r="387" spans="1:21" outlineLevel="1" x14ac:dyDescent="0.25">
      <c r="A387" s="75" t="s">
        <v>288</v>
      </c>
      <c r="B387" s="166" t="s">
        <v>766</v>
      </c>
      <c r="C387" s="166"/>
      <c r="D387" s="166"/>
      <c r="E387" s="166"/>
      <c r="F387" s="166"/>
      <c r="G387" s="166"/>
      <c r="H387" s="166"/>
      <c r="I387" s="4"/>
      <c r="J387" s="123">
        <f t="shared" si="297"/>
        <v>636.94431599999996</v>
      </c>
      <c r="K387" s="32">
        <v>65</v>
      </c>
      <c r="L387" s="10">
        <v>2.95</v>
      </c>
      <c r="M387" s="10">
        <f>L387*K387</f>
        <v>191.75</v>
      </c>
      <c r="N387" s="10">
        <f>M387*40.2%</f>
        <v>77.083500000000001</v>
      </c>
      <c r="O387" s="10">
        <f>N387+M387</f>
        <v>268.83350000000002</v>
      </c>
      <c r="P387" s="10">
        <f t="shared" si="298"/>
        <v>155.92343</v>
      </c>
      <c r="Q387" s="27">
        <v>106.03</v>
      </c>
      <c r="R387" s="10">
        <f>Q387+P387+O387</f>
        <v>530.78692999999998</v>
      </c>
      <c r="S387" s="10">
        <f>R387*20%</f>
        <v>106.157386</v>
      </c>
      <c r="T387" s="10">
        <f>S387+R387</f>
        <v>636.94431599999996</v>
      </c>
      <c r="U387" s="4">
        <v>465</v>
      </c>
    </row>
    <row r="388" spans="1:21" outlineLevel="1" x14ac:dyDescent="0.25">
      <c r="A388" s="75" t="s">
        <v>289</v>
      </c>
      <c r="B388" s="166" t="s">
        <v>234</v>
      </c>
      <c r="C388" s="166"/>
      <c r="D388" s="166"/>
      <c r="E388" s="166"/>
      <c r="F388" s="166"/>
      <c r="G388" s="166"/>
      <c r="H388" s="166"/>
      <c r="I388" s="4"/>
      <c r="J388" s="123">
        <f t="shared" si="297"/>
        <v>597.42398400000002</v>
      </c>
      <c r="K388" s="32">
        <v>60</v>
      </c>
      <c r="L388" s="10">
        <v>2.95</v>
      </c>
      <c r="M388" s="10">
        <f>L388*K388</f>
        <v>177</v>
      </c>
      <c r="N388" s="10">
        <f>M388*40.2%</f>
        <v>71.154000000000011</v>
      </c>
      <c r="O388" s="10">
        <f>N388+M388</f>
        <v>248.154</v>
      </c>
      <c r="P388" s="10">
        <f t="shared" si="298"/>
        <v>143.92931999999999</v>
      </c>
      <c r="Q388" s="27">
        <v>105.77</v>
      </c>
      <c r="R388" s="10">
        <f>Q388+P388+O388</f>
        <v>497.85332</v>
      </c>
      <c r="S388" s="10">
        <f>R388*20%</f>
        <v>99.570664000000008</v>
      </c>
      <c r="T388" s="10">
        <f>S388+R388</f>
        <v>597.42398400000002</v>
      </c>
      <c r="U388" s="4">
        <v>465</v>
      </c>
    </row>
    <row r="389" spans="1:21" outlineLevel="1" x14ac:dyDescent="0.25">
      <c r="A389" s="75" t="s">
        <v>290</v>
      </c>
      <c r="B389" s="166" t="s">
        <v>235</v>
      </c>
      <c r="C389" s="166"/>
      <c r="D389" s="166"/>
      <c r="E389" s="166"/>
      <c r="F389" s="166"/>
      <c r="G389" s="166"/>
      <c r="H389" s="166"/>
      <c r="I389" s="4"/>
      <c r="J389" s="123">
        <f t="shared" si="297"/>
        <v>620.70398399999999</v>
      </c>
      <c r="K389" s="32">
        <v>60</v>
      </c>
      <c r="L389" s="10">
        <v>2.95</v>
      </c>
      <c r="M389" s="10">
        <f>L389*K389</f>
        <v>177</v>
      </c>
      <c r="N389" s="10">
        <f>M389*40.2%</f>
        <v>71.154000000000011</v>
      </c>
      <c r="O389" s="10">
        <f>N389+M389</f>
        <v>248.154</v>
      </c>
      <c r="P389" s="10">
        <f t="shared" si="298"/>
        <v>143.92931999999999</v>
      </c>
      <c r="Q389" s="27">
        <v>125.17</v>
      </c>
      <c r="R389" s="10">
        <f>Q389+P389+O389</f>
        <v>517.25332000000003</v>
      </c>
      <c r="S389" s="10">
        <f>R389*20%</f>
        <v>103.45066400000002</v>
      </c>
      <c r="T389" s="10">
        <f>S389+R389</f>
        <v>620.70398399999999</v>
      </c>
      <c r="U389" s="4">
        <v>465</v>
      </c>
    </row>
    <row r="390" spans="1:21" outlineLevel="1" x14ac:dyDescent="0.25">
      <c r="A390" s="75" t="s">
        <v>291</v>
      </c>
      <c r="B390" s="166" t="s">
        <v>359</v>
      </c>
      <c r="C390" s="166"/>
      <c r="D390" s="166"/>
      <c r="E390" s="166"/>
      <c r="F390" s="166"/>
      <c r="G390" s="166"/>
      <c r="H390" s="45"/>
      <c r="I390" s="4"/>
      <c r="J390" s="123">
        <f t="shared" si="297"/>
        <v>622.08398399999999</v>
      </c>
      <c r="K390" s="32">
        <v>60</v>
      </c>
      <c r="L390" s="10">
        <v>2.95</v>
      </c>
      <c r="M390" s="10">
        <f>L390*K390</f>
        <v>177</v>
      </c>
      <c r="N390" s="10">
        <f>M390*40.2%</f>
        <v>71.154000000000011</v>
      </c>
      <c r="O390" s="10">
        <f>N390+M390</f>
        <v>248.154</v>
      </c>
      <c r="P390" s="10">
        <f t="shared" si="298"/>
        <v>143.92931999999999</v>
      </c>
      <c r="Q390" s="27">
        <v>126.32</v>
      </c>
      <c r="R390" s="10">
        <f>Q390+P390+O390</f>
        <v>518.40332000000001</v>
      </c>
      <c r="S390" s="10">
        <f>R390*20%</f>
        <v>103.68066400000001</v>
      </c>
      <c r="T390" s="10">
        <f>S390+R390</f>
        <v>622.08398399999999</v>
      </c>
      <c r="U390" s="4">
        <v>1155</v>
      </c>
    </row>
    <row r="391" spans="1:21" s="18" customFormat="1" ht="15.75" customHeight="1" outlineLevel="1" x14ac:dyDescent="0.25">
      <c r="A391" s="139" t="s">
        <v>292</v>
      </c>
      <c r="B391" s="176" t="s">
        <v>293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9"/>
    </row>
    <row r="392" spans="1:21" s="113" customFormat="1" ht="15.75" customHeight="1" outlineLevel="1" x14ac:dyDescent="0.25">
      <c r="A392" s="75" t="s">
        <v>294</v>
      </c>
      <c r="B392" s="199" t="s">
        <v>399</v>
      </c>
      <c r="C392" s="199"/>
      <c r="D392" s="199"/>
      <c r="E392" s="199"/>
      <c r="F392" s="199"/>
      <c r="G392" s="199"/>
      <c r="H392" s="134"/>
      <c r="I392" s="134"/>
      <c r="J392" s="123">
        <f>T392</f>
        <v>109.60399680000002</v>
      </c>
      <c r="K392" s="78">
        <v>12</v>
      </c>
      <c r="L392" s="78">
        <v>2.95</v>
      </c>
      <c r="M392" s="78">
        <f>L392*K392</f>
        <v>35.400000000000006</v>
      </c>
      <c r="N392" s="78">
        <f>M392*40.2%</f>
        <v>14.230800000000004</v>
      </c>
      <c r="O392" s="78">
        <f>N392+M392</f>
        <v>49.630800000000008</v>
      </c>
      <c r="P392" s="78">
        <f>O392*58%</f>
        <v>28.785864000000004</v>
      </c>
      <c r="Q392" s="78">
        <v>12.92</v>
      </c>
      <c r="R392" s="78">
        <f>Q392+P392+O392</f>
        <v>91.336664000000013</v>
      </c>
      <c r="S392" s="78">
        <f>R392*20%</f>
        <v>18.267332800000002</v>
      </c>
      <c r="T392" s="78">
        <f>S392+R392</f>
        <v>109.60399680000002</v>
      </c>
      <c r="U392" s="135">
        <v>93</v>
      </c>
    </row>
    <row r="393" spans="1:21" s="59" customFormat="1" outlineLevel="1" x14ac:dyDescent="0.25">
      <c r="A393" s="75" t="s">
        <v>295</v>
      </c>
      <c r="B393" s="175" t="s">
        <v>688</v>
      </c>
      <c r="C393" s="175"/>
      <c r="D393" s="175"/>
      <c r="E393" s="175"/>
      <c r="F393" s="175"/>
      <c r="G393" s="175"/>
      <c r="H393" s="175"/>
      <c r="I393" s="77"/>
      <c r="J393" s="123">
        <f>T393</f>
        <v>96.295996800000012</v>
      </c>
      <c r="K393" s="78">
        <v>12</v>
      </c>
      <c r="L393" s="78">
        <v>2.95</v>
      </c>
      <c r="M393" s="78">
        <f>L393*K393</f>
        <v>35.400000000000006</v>
      </c>
      <c r="N393" s="78">
        <f>M393*40.2%</f>
        <v>14.230800000000004</v>
      </c>
      <c r="O393" s="78">
        <f>N393+M393</f>
        <v>49.630800000000008</v>
      </c>
      <c r="P393" s="78">
        <f t="shared" ref="P393:P394" si="299">O393*58%</f>
        <v>28.785864000000004</v>
      </c>
      <c r="Q393" s="78">
        <v>1.83</v>
      </c>
      <c r="R393" s="78">
        <f>Q393+P393+O393</f>
        <v>80.24666400000001</v>
      </c>
      <c r="S393" s="78">
        <f>R393*20%</f>
        <v>16.049332800000002</v>
      </c>
      <c r="T393" s="78">
        <f>S393+R393</f>
        <v>96.295996800000012</v>
      </c>
      <c r="U393" s="77">
        <v>95</v>
      </c>
    </row>
    <row r="394" spans="1:21" s="113" customFormat="1" ht="15.75" customHeight="1" outlineLevel="1" x14ac:dyDescent="0.25">
      <c r="A394" s="75" t="s">
        <v>296</v>
      </c>
      <c r="B394" s="175" t="s">
        <v>554</v>
      </c>
      <c r="C394" s="199"/>
      <c r="D394" s="199"/>
      <c r="E394" s="199"/>
      <c r="F394" s="199"/>
      <c r="G394" s="199"/>
      <c r="H394" s="134"/>
      <c r="I394" s="134"/>
      <c r="J394" s="123">
        <f>T394</f>
        <v>109.60399680000002</v>
      </c>
      <c r="K394" s="78">
        <v>12</v>
      </c>
      <c r="L394" s="78">
        <v>2.95</v>
      </c>
      <c r="M394" s="78">
        <f>L394*K394</f>
        <v>35.400000000000006</v>
      </c>
      <c r="N394" s="78">
        <f>M394*40.2%</f>
        <v>14.230800000000004</v>
      </c>
      <c r="O394" s="78">
        <f>N394+M394</f>
        <v>49.630800000000008</v>
      </c>
      <c r="P394" s="78">
        <f t="shared" si="299"/>
        <v>28.785864000000004</v>
      </c>
      <c r="Q394" s="78">
        <v>12.92</v>
      </c>
      <c r="R394" s="78">
        <f>Q394+P394+O394</f>
        <v>91.336664000000013</v>
      </c>
      <c r="S394" s="78">
        <f>R394*20%</f>
        <v>18.267332800000002</v>
      </c>
      <c r="T394" s="78">
        <f>S394+R394</f>
        <v>109.60399680000002</v>
      </c>
      <c r="U394" s="135">
        <v>95</v>
      </c>
    </row>
    <row r="395" spans="1:21" s="18" customFormat="1" ht="15.75" customHeight="1" outlineLevel="1" x14ac:dyDescent="0.25">
      <c r="A395" s="139" t="s">
        <v>297</v>
      </c>
      <c r="B395" s="176" t="s">
        <v>251</v>
      </c>
      <c r="C395" s="176"/>
      <c r="D395" s="176"/>
      <c r="E395" s="176"/>
      <c r="F395" s="176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9"/>
    </row>
    <row r="396" spans="1:21" outlineLevel="1" x14ac:dyDescent="0.25">
      <c r="A396" s="75" t="s">
        <v>298</v>
      </c>
      <c r="B396" s="166" t="s">
        <v>299</v>
      </c>
      <c r="C396" s="166"/>
      <c r="D396" s="166"/>
      <c r="E396" s="166"/>
      <c r="F396" s="166"/>
      <c r="G396" s="166"/>
      <c r="H396" s="166"/>
      <c r="I396" s="4"/>
      <c r="J396" s="123">
        <f>T396</f>
        <v>248.53399200000001</v>
      </c>
      <c r="K396" s="32">
        <v>30</v>
      </c>
      <c r="L396" s="10">
        <v>2.95</v>
      </c>
      <c r="M396" s="10">
        <f>L396*K396</f>
        <v>88.5</v>
      </c>
      <c r="N396" s="10">
        <f>M396*40.2%</f>
        <v>35.577000000000005</v>
      </c>
      <c r="O396" s="10">
        <f>N396+M396</f>
        <v>124.077</v>
      </c>
      <c r="P396" s="10">
        <f>O396*58%</f>
        <v>71.964659999999995</v>
      </c>
      <c r="Q396" s="27">
        <v>11.07</v>
      </c>
      <c r="R396" s="10">
        <f>Q396+P396+O396</f>
        <v>207.11166</v>
      </c>
      <c r="S396" s="10">
        <f>R396*20%</f>
        <v>41.422332000000004</v>
      </c>
      <c r="T396" s="10">
        <f>S396+R396</f>
        <v>248.53399200000001</v>
      </c>
      <c r="U396" s="4"/>
    </row>
    <row r="397" spans="1:21" ht="19.5" customHeight="1" outlineLevel="1" x14ac:dyDescent="0.25">
      <c r="A397" s="75" t="s">
        <v>689</v>
      </c>
      <c r="B397" s="166" t="s">
        <v>703</v>
      </c>
      <c r="C397" s="166"/>
      <c r="D397" s="166"/>
      <c r="E397" s="166"/>
      <c r="F397" s="166"/>
      <c r="G397" s="166"/>
      <c r="H397" s="166"/>
      <c r="I397" s="4"/>
      <c r="J397" s="123">
        <f t="shared" ref="J397:J398" si="300">T397</f>
        <v>237.44599199999999</v>
      </c>
      <c r="K397" s="32">
        <v>30</v>
      </c>
      <c r="L397" s="10">
        <v>2.95</v>
      </c>
      <c r="M397" s="10">
        <f>L397*K397</f>
        <v>88.5</v>
      </c>
      <c r="N397" s="10">
        <f>M397*40.2%</f>
        <v>35.577000000000005</v>
      </c>
      <c r="O397" s="10">
        <f>N397+M397</f>
        <v>124.077</v>
      </c>
      <c r="P397" s="10">
        <f t="shared" ref="P397:P398" si="301">O397*58%</f>
        <v>71.964659999999995</v>
      </c>
      <c r="Q397" s="27">
        <v>1.83</v>
      </c>
      <c r="R397" s="10">
        <f>Q397+P397+O397</f>
        <v>197.87165999999999</v>
      </c>
      <c r="S397" s="10">
        <f>R397*20%</f>
        <v>39.574331999999998</v>
      </c>
      <c r="T397" s="10">
        <f>S397+R397</f>
        <v>237.44599199999999</v>
      </c>
      <c r="U397" s="4"/>
    </row>
    <row r="398" spans="1:21" ht="15.75" customHeight="1" outlineLevel="1" x14ac:dyDescent="0.25">
      <c r="A398" s="75" t="s">
        <v>690</v>
      </c>
      <c r="B398" s="166" t="s">
        <v>702</v>
      </c>
      <c r="C398" s="166"/>
      <c r="D398" s="166"/>
      <c r="E398" s="166"/>
      <c r="F398" s="166"/>
      <c r="G398" s="166"/>
      <c r="H398" s="166"/>
      <c r="I398" s="4"/>
      <c r="J398" s="123">
        <f t="shared" si="300"/>
        <v>237.44599199999999</v>
      </c>
      <c r="K398" s="32">
        <v>30</v>
      </c>
      <c r="L398" s="10">
        <v>2.95</v>
      </c>
      <c r="M398" s="10">
        <f>L398*K398</f>
        <v>88.5</v>
      </c>
      <c r="N398" s="10">
        <f>M398*40.2%</f>
        <v>35.577000000000005</v>
      </c>
      <c r="O398" s="10">
        <f>N398+M398</f>
        <v>124.077</v>
      </c>
      <c r="P398" s="10">
        <f t="shared" si="301"/>
        <v>71.964659999999995</v>
      </c>
      <c r="Q398" s="27">
        <v>1.83</v>
      </c>
      <c r="R398" s="10">
        <f>Q398+P398+O398</f>
        <v>197.87165999999999</v>
      </c>
      <c r="S398" s="10">
        <f>R398*20%</f>
        <v>39.574331999999998</v>
      </c>
      <c r="T398" s="10">
        <f>S398+R398</f>
        <v>237.44599199999999</v>
      </c>
      <c r="U398" s="4"/>
    </row>
    <row r="399" spans="1:21" s="18" customFormat="1" ht="15.75" customHeight="1" outlineLevel="1" x14ac:dyDescent="0.25">
      <c r="A399" s="139" t="s">
        <v>300</v>
      </c>
      <c r="B399" s="176" t="s">
        <v>311</v>
      </c>
      <c r="C399" s="176"/>
      <c r="D399" s="176"/>
      <c r="E399" s="176"/>
      <c r="F399" s="176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9"/>
    </row>
    <row r="400" spans="1:21" outlineLevel="1" x14ac:dyDescent="0.25">
      <c r="A400" s="75" t="s">
        <v>301</v>
      </c>
      <c r="B400" s="166" t="s">
        <v>781</v>
      </c>
      <c r="C400" s="166"/>
      <c r="D400" s="166"/>
      <c r="E400" s="166"/>
      <c r="F400" s="166"/>
      <c r="G400" s="166"/>
      <c r="H400" s="166"/>
      <c r="I400" s="4"/>
      <c r="J400" s="123">
        <f>T400</f>
        <v>338.99432400000001</v>
      </c>
      <c r="K400" s="32">
        <v>35</v>
      </c>
      <c r="L400" s="10">
        <v>2.95</v>
      </c>
      <c r="M400" s="10">
        <f t="shared" ref="M400:M404" si="302">L400*K400</f>
        <v>103.25</v>
      </c>
      <c r="N400" s="10">
        <f t="shared" ref="N400:N404" si="303">M400*40.2%</f>
        <v>41.506500000000003</v>
      </c>
      <c r="O400" s="10">
        <f t="shared" ref="O400:O404" si="304">N400+M400</f>
        <v>144.75650000000002</v>
      </c>
      <c r="P400" s="10">
        <f>O400*58%</f>
        <v>83.958770000000001</v>
      </c>
      <c r="Q400" s="27">
        <v>53.78</v>
      </c>
      <c r="R400" s="10">
        <f>Q400+P400+O400</f>
        <v>282.49527</v>
      </c>
      <c r="S400" s="10">
        <f>R400*20%</f>
        <v>56.499054000000001</v>
      </c>
      <c r="T400" s="10">
        <f>S400+R400</f>
        <v>338.99432400000001</v>
      </c>
      <c r="U400" s="4"/>
    </row>
    <row r="401" spans="1:21" ht="15.75" customHeight="1" outlineLevel="1" x14ac:dyDescent="0.25">
      <c r="A401" s="75" t="s">
        <v>555</v>
      </c>
      <c r="B401" s="166" t="s">
        <v>303</v>
      </c>
      <c r="C401" s="166"/>
      <c r="D401" s="166"/>
      <c r="E401" s="166"/>
      <c r="F401" s="166"/>
      <c r="G401" s="166"/>
      <c r="H401" s="166"/>
      <c r="I401" s="4"/>
      <c r="J401" s="123">
        <f t="shared" ref="J401:J404" si="305">T401</f>
        <v>378.42632400000002</v>
      </c>
      <c r="K401" s="32">
        <v>35</v>
      </c>
      <c r="L401" s="10">
        <v>2.95</v>
      </c>
      <c r="M401" s="10">
        <f t="shared" si="302"/>
        <v>103.25</v>
      </c>
      <c r="N401" s="10">
        <f t="shared" si="303"/>
        <v>41.506500000000003</v>
      </c>
      <c r="O401" s="10">
        <f t="shared" si="304"/>
        <v>144.75650000000002</v>
      </c>
      <c r="P401" s="10">
        <f t="shared" ref="P401:P404" si="306">O401*58%</f>
        <v>83.958770000000001</v>
      </c>
      <c r="Q401" s="27">
        <v>86.64</v>
      </c>
      <c r="R401" s="10">
        <f>Q401+P401+O401</f>
        <v>315.35527000000002</v>
      </c>
      <c r="S401" s="10">
        <f>R401*20%</f>
        <v>63.071054000000004</v>
      </c>
      <c r="T401" s="10">
        <f>S401+R401</f>
        <v>378.42632400000002</v>
      </c>
      <c r="U401" s="4"/>
    </row>
    <row r="402" spans="1:21" s="92" customFormat="1" outlineLevel="1" x14ac:dyDescent="0.25">
      <c r="A402" s="82" t="s">
        <v>556</v>
      </c>
      <c r="B402" s="177" t="s">
        <v>260</v>
      </c>
      <c r="C402" s="177"/>
      <c r="D402" s="177"/>
      <c r="E402" s="177"/>
      <c r="F402" s="177"/>
      <c r="G402" s="177"/>
      <c r="H402" s="177"/>
      <c r="I402" s="88"/>
      <c r="J402" s="128">
        <f t="shared" si="305"/>
        <v>539.09198400000002</v>
      </c>
      <c r="K402" s="89">
        <v>60</v>
      </c>
      <c r="L402" s="90">
        <v>2.95</v>
      </c>
      <c r="M402" s="90">
        <f t="shared" si="302"/>
        <v>177</v>
      </c>
      <c r="N402" s="90">
        <f t="shared" si="303"/>
        <v>71.154000000000011</v>
      </c>
      <c r="O402" s="90">
        <f t="shared" si="304"/>
        <v>248.154</v>
      </c>
      <c r="P402" s="90">
        <f t="shared" si="306"/>
        <v>143.92931999999999</v>
      </c>
      <c r="Q402" s="91">
        <v>57.16</v>
      </c>
      <c r="R402" s="90">
        <f>Q402+P402+O402</f>
        <v>449.24331999999998</v>
      </c>
      <c r="S402" s="90">
        <f>R402*20%</f>
        <v>89.848663999999999</v>
      </c>
      <c r="T402" s="90">
        <f>S402+R402</f>
        <v>539.09198400000002</v>
      </c>
      <c r="U402" s="88"/>
    </row>
    <row r="403" spans="1:21" outlineLevel="1" x14ac:dyDescent="0.25">
      <c r="A403" s="75" t="s">
        <v>557</v>
      </c>
      <c r="B403" s="166" t="s">
        <v>566</v>
      </c>
      <c r="C403" s="166"/>
      <c r="D403" s="166"/>
      <c r="E403" s="166"/>
      <c r="F403" s="166"/>
      <c r="G403" s="166"/>
      <c r="H403" s="45"/>
      <c r="I403" s="4"/>
      <c r="J403" s="123">
        <f t="shared" si="305"/>
        <v>349.72999200000004</v>
      </c>
      <c r="K403" s="32">
        <v>30</v>
      </c>
      <c r="L403" s="10">
        <v>2.95</v>
      </c>
      <c r="M403" s="10">
        <f t="shared" si="302"/>
        <v>88.5</v>
      </c>
      <c r="N403" s="10">
        <f t="shared" si="303"/>
        <v>35.577000000000005</v>
      </c>
      <c r="O403" s="10">
        <f t="shared" si="304"/>
        <v>124.077</v>
      </c>
      <c r="P403" s="10">
        <f t="shared" si="306"/>
        <v>71.964659999999995</v>
      </c>
      <c r="Q403" s="27">
        <v>95.4</v>
      </c>
      <c r="R403" s="10">
        <f>Q403+P403+O403</f>
        <v>291.44166000000001</v>
      </c>
      <c r="S403" s="10">
        <f>R403*20%</f>
        <v>58.288332000000004</v>
      </c>
      <c r="T403" s="10">
        <f>S403+R403</f>
        <v>349.72999200000004</v>
      </c>
      <c r="U403" s="4"/>
    </row>
    <row r="404" spans="1:21" outlineLevel="1" x14ac:dyDescent="0.25">
      <c r="A404" s="75" t="s">
        <v>862</v>
      </c>
      <c r="B404" s="45" t="s">
        <v>782</v>
      </c>
      <c r="C404" s="45"/>
      <c r="D404" s="45"/>
      <c r="E404" s="45"/>
      <c r="F404" s="45"/>
      <c r="G404" s="45"/>
      <c r="H404" s="45"/>
      <c r="I404" s="4"/>
      <c r="J404" s="123">
        <f t="shared" si="305"/>
        <v>379.99832400000003</v>
      </c>
      <c r="K404" s="32">
        <v>35</v>
      </c>
      <c r="L404" s="10">
        <v>2.95</v>
      </c>
      <c r="M404" s="10">
        <f t="shared" si="302"/>
        <v>103.25</v>
      </c>
      <c r="N404" s="10">
        <f t="shared" si="303"/>
        <v>41.506500000000003</v>
      </c>
      <c r="O404" s="10">
        <f t="shared" si="304"/>
        <v>144.75650000000002</v>
      </c>
      <c r="P404" s="10">
        <f t="shared" si="306"/>
        <v>83.958770000000001</v>
      </c>
      <c r="Q404" s="27">
        <v>87.95</v>
      </c>
      <c r="R404" s="10">
        <f t="shared" ref="R404" si="307">Q404+P404+O404</f>
        <v>316.66527000000002</v>
      </c>
      <c r="S404" s="10">
        <f t="shared" ref="S404" si="308">R404*20%</f>
        <v>63.333054000000004</v>
      </c>
      <c r="T404" s="10">
        <f t="shared" ref="T404" si="309">S404+R404</f>
        <v>379.99832400000003</v>
      </c>
      <c r="U404" s="4"/>
    </row>
    <row r="405" spans="1:21" s="18" customFormat="1" ht="15.75" customHeight="1" outlineLevel="1" x14ac:dyDescent="0.25">
      <c r="A405" s="139" t="s">
        <v>558</v>
      </c>
      <c r="B405" s="176" t="s">
        <v>163</v>
      </c>
      <c r="C405" s="176"/>
      <c r="D405" s="176"/>
      <c r="E405" s="176"/>
      <c r="F405" s="176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9"/>
    </row>
    <row r="406" spans="1:21" s="113" customFormat="1" ht="15.75" customHeight="1" outlineLevel="1" x14ac:dyDescent="0.25">
      <c r="A406" s="75" t="s">
        <v>559</v>
      </c>
      <c r="B406" s="175" t="s">
        <v>80</v>
      </c>
      <c r="C406" s="175"/>
      <c r="D406" s="175"/>
      <c r="E406" s="175"/>
      <c r="F406" s="175"/>
      <c r="G406" s="175"/>
      <c r="H406" s="134"/>
      <c r="I406" s="134"/>
      <c r="J406" s="123">
        <f t="shared" ref="J406:J411" si="310">T406</f>
        <v>392.08332000000001</v>
      </c>
      <c r="K406" s="78">
        <v>50</v>
      </c>
      <c r="L406" s="78">
        <v>2.95</v>
      </c>
      <c r="M406" s="78">
        <f t="shared" ref="M406:M411" si="311">L406*K406</f>
        <v>147.5</v>
      </c>
      <c r="N406" s="78">
        <f t="shared" ref="N406:N411" si="312">M406*40.2%</f>
        <v>59.295000000000002</v>
      </c>
      <c r="O406" s="78">
        <f t="shared" ref="O406:O411" si="313">N406+M406</f>
        <v>206.79500000000002</v>
      </c>
      <c r="P406" s="78">
        <f>O406*58%</f>
        <v>119.94110000000001</v>
      </c>
      <c r="Q406" s="78">
        <v>0</v>
      </c>
      <c r="R406" s="78">
        <f t="shared" ref="R406:R411" si="314">Q406+P406+O406</f>
        <v>326.73610000000002</v>
      </c>
      <c r="S406" s="78">
        <f t="shared" ref="S406:S411" si="315">R406*20%</f>
        <v>65.347220000000007</v>
      </c>
      <c r="T406" s="78">
        <f t="shared" ref="T406:T411" si="316">S406+R406</f>
        <v>392.08332000000001</v>
      </c>
      <c r="U406" s="135"/>
    </row>
    <row r="407" spans="1:21" s="59" customFormat="1" ht="16.5" customHeight="1" outlineLevel="1" x14ac:dyDescent="0.25">
      <c r="A407" s="75" t="s">
        <v>560</v>
      </c>
      <c r="B407" s="175" t="s">
        <v>681</v>
      </c>
      <c r="C407" s="175"/>
      <c r="D407" s="175"/>
      <c r="E407" s="175"/>
      <c r="F407" s="175"/>
      <c r="G407" s="175"/>
      <c r="H407" s="175"/>
      <c r="I407" s="77"/>
      <c r="J407" s="123">
        <f>T407</f>
        <v>599.51665439999999</v>
      </c>
      <c r="K407" s="78">
        <v>46</v>
      </c>
      <c r="L407" s="78">
        <v>2.95</v>
      </c>
      <c r="M407" s="78">
        <f t="shared" si="311"/>
        <v>135.70000000000002</v>
      </c>
      <c r="N407" s="78">
        <f t="shared" si="312"/>
        <v>54.551400000000008</v>
      </c>
      <c r="O407" s="78">
        <f t="shared" si="313"/>
        <v>190.25140000000002</v>
      </c>
      <c r="P407" s="78">
        <f t="shared" ref="P407:P412" si="317">O407*58%</f>
        <v>110.34581200000001</v>
      </c>
      <c r="Q407" s="78">
        <v>199</v>
      </c>
      <c r="R407" s="78">
        <f t="shared" si="314"/>
        <v>499.59721200000001</v>
      </c>
      <c r="S407" s="78">
        <f t="shared" si="315"/>
        <v>99.919442400000008</v>
      </c>
      <c r="T407" s="78">
        <f t="shared" si="316"/>
        <v>599.51665439999999</v>
      </c>
      <c r="U407" s="77">
        <v>497</v>
      </c>
    </row>
    <row r="408" spans="1:21" s="59" customFormat="1" ht="17.25" customHeight="1" outlineLevel="1" x14ac:dyDescent="0.25">
      <c r="A408" s="75" t="s">
        <v>561</v>
      </c>
      <c r="B408" s="175" t="s">
        <v>248</v>
      </c>
      <c r="C408" s="175"/>
      <c r="D408" s="175"/>
      <c r="E408" s="175"/>
      <c r="F408" s="175"/>
      <c r="G408" s="175"/>
      <c r="H408" s="175"/>
      <c r="I408" s="77"/>
      <c r="J408" s="123">
        <f t="shared" si="310"/>
        <v>631.92064800000003</v>
      </c>
      <c r="K408" s="78">
        <v>70</v>
      </c>
      <c r="L408" s="78">
        <v>2.95</v>
      </c>
      <c r="M408" s="78">
        <f t="shared" si="311"/>
        <v>206.5</v>
      </c>
      <c r="N408" s="78">
        <f t="shared" si="312"/>
        <v>83.013000000000005</v>
      </c>
      <c r="O408" s="78">
        <f t="shared" si="313"/>
        <v>289.51300000000003</v>
      </c>
      <c r="P408" s="78">
        <f t="shared" si="317"/>
        <v>167.91754</v>
      </c>
      <c r="Q408" s="78">
        <v>69.17</v>
      </c>
      <c r="R408" s="78">
        <f t="shared" si="314"/>
        <v>526.60054000000002</v>
      </c>
      <c r="S408" s="78">
        <f t="shared" si="315"/>
        <v>105.320108</v>
      </c>
      <c r="T408" s="78">
        <f t="shared" si="316"/>
        <v>631.92064800000003</v>
      </c>
      <c r="U408" s="77">
        <v>700</v>
      </c>
    </row>
    <row r="409" spans="1:21" s="59" customFormat="1" outlineLevel="1" x14ac:dyDescent="0.25">
      <c r="A409" s="75" t="s">
        <v>562</v>
      </c>
      <c r="B409" s="175" t="s">
        <v>249</v>
      </c>
      <c r="C409" s="175"/>
      <c r="D409" s="175"/>
      <c r="E409" s="175"/>
      <c r="F409" s="175"/>
      <c r="G409" s="175"/>
      <c r="H409" s="175"/>
      <c r="I409" s="77"/>
      <c r="J409" s="123">
        <f t="shared" si="310"/>
        <v>730.0043159999999</v>
      </c>
      <c r="K409" s="78">
        <v>65</v>
      </c>
      <c r="L409" s="78">
        <v>2.95</v>
      </c>
      <c r="M409" s="78">
        <f t="shared" si="311"/>
        <v>191.75</v>
      </c>
      <c r="N409" s="78">
        <f t="shared" si="312"/>
        <v>77.083500000000001</v>
      </c>
      <c r="O409" s="78">
        <f t="shared" si="313"/>
        <v>268.83350000000002</v>
      </c>
      <c r="P409" s="78">
        <f t="shared" si="317"/>
        <v>155.92343</v>
      </c>
      <c r="Q409" s="78">
        <v>183.58</v>
      </c>
      <c r="R409" s="78">
        <f t="shared" si="314"/>
        <v>608.33692999999994</v>
      </c>
      <c r="S409" s="78">
        <f t="shared" si="315"/>
        <v>121.66738599999999</v>
      </c>
      <c r="T409" s="78">
        <f t="shared" si="316"/>
        <v>730.0043159999999</v>
      </c>
      <c r="U409" s="77">
        <v>1142</v>
      </c>
    </row>
    <row r="410" spans="1:21" s="59" customFormat="1" ht="18" customHeight="1" outlineLevel="1" x14ac:dyDescent="0.25">
      <c r="A410" s="75" t="s">
        <v>563</v>
      </c>
      <c r="B410" s="175" t="s">
        <v>169</v>
      </c>
      <c r="C410" s="175"/>
      <c r="D410" s="175"/>
      <c r="E410" s="175"/>
      <c r="F410" s="175"/>
      <c r="G410" s="175"/>
      <c r="H410" s="175"/>
      <c r="I410" s="77"/>
      <c r="J410" s="123">
        <f t="shared" si="310"/>
        <v>417.78632400000004</v>
      </c>
      <c r="K410" s="78">
        <v>35</v>
      </c>
      <c r="L410" s="78">
        <v>2.95</v>
      </c>
      <c r="M410" s="78">
        <f t="shared" si="311"/>
        <v>103.25</v>
      </c>
      <c r="N410" s="78">
        <f t="shared" si="312"/>
        <v>41.506500000000003</v>
      </c>
      <c r="O410" s="78">
        <f t="shared" si="313"/>
        <v>144.75650000000002</v>
      </c>
      <c r="P410" s="78">
        <f t="shared" si="317"/>
        <v>83.958770000000001</v>
      </c>
      <c r="Q410" s="78">
        <v>119.44</v>
      </c>
      <c r="R410" s="78">
        <f t="shared" si="314"/>
        <v>348.15527000000003</v>
      </c>
      <c r="S410" s="78">
        <f t="shared" si="315"/>
        <v>69.631054000000006</v>
      </c>
      <c r="T410" s="78">
        <f t="shared" si="316"/>
        <v>417.78632400000004</v>
      </c>
      <c r="U410" s="77" t="s">
        <v>879</v>
      </c>
    </row>
    <row r="411" spans="1:21" s="59" customFormat="1" outlineLevel="1" x14ac:dyDescent="0.25">
      <c r="A411" s="75" t="s">
        <v>564</v>
      </c>
      <c r="B411" s="175" t="s">
        <v>170</v>
      </c>
      <c r="C411" s="175"/>
      <c r="D411" s="175"/>
      <c r="E411" s="175"/>
      <c r="F411" s="175"/>
      <c r="G411" s="175"/>
      <c r="H411" s="175"/>
      <c r="I411" s="77"/>
      <c r="J411" s="123">
        <f t="shared" si="310"/>
        <v>572.28831600000001</v>
      </c>
      <c r="K411" s="78">
        <v>65</v>
      </c>
      <c r="L411" s="78">
        <v>2.95</v>
      </c>
      <c r="M411" s="78">
        <f t="shared" si="311"/>
        <v>191.75</v>
      </c>
      <c r="N411" s="78">
        <f t="shared" si="312"/>
        <v>77.083500000000001</v>
      </c>
      <c r="O411" s="78">
        <f t="shared" si="313"/>
        <v>268.83350000000002</v>
      </c>
      <c r="P411" s="78">
        <f t="shared" si="317"/>
        <v>155.92343</v>
      </c>
      <c r="Q411" s="78">
        <v>52.15</v>
      </c>
      <c r="R411" s="78">
        <f t="shared" si="314"/>
        <v>476.90692999999999</v>
      </c>
      <c r="S411" s="78">
        <f t="shared" si="315"/>
        <v>95.381386000000006</v>
      </c>
      <c r="T411" s="78">
        <f t="shared" si="316"/>
        <v>572.28831600000001</v>
      </c>
      <c r="U411" s="77"/>
    </row>
    <row r="412" spans="1:21" s="59" customFormat="1" outlineLevel="1" x14ac:dyDescent="0.25">
      <c r="A412" s="75" t="s">
        <v>565</v>
      </c>
      <c r="B412" s="175" t="s">
        <v>392</v>
      </c>
      <c r="C412" s="175"/>
      <c r="D412" s="175"/>
      <c r="E412" s="175"/>
      <c r="F412" s="175"/>
      <c r="G412" s="175"/>
      <c r="H412" s="175"/>
      <c r="I412" s="77"/>
      <c r="J412" s="123">
        <f>T412</f>
        <v>598.07631600000002</v>
      </c>
      <c r="K412" s="78">
        <v>65</v>
      </c>
      <c r="L412" s="78">
        <v>2.95</v>
      </c>
      <c r="M412" s="78">
        <f>L412*K412</f>
        <v>191.75</v>
      </c>
      <c r="N412" s="78">
        <f>M412*40.2%</f>
        <v>77.083500000000001</v>
      </c>
      <c r="O412" s="78">
        <f>N412+M412</f>
        <v>268.83350000000002</v>
      </c>
      <c r="P412" s="78">
        <f t="shared" si="317"/>
        <v>155.92343</v>
      </c>
      <c r="Q412" s="78">
        <v>73.64</v>
      </c>
      <c r="R412" s="78">
        <f>Q412+P412+O412</f>
        <v>498.39693</v>
      </c>
      <c r="S412" s="78">
        <f>R412*20%</f>
        <v>99.679386000000008</v>
      </c>
      <c r="T412" s="78">
        <f>S412+R412</f>
        <v>598.07631600000002</v>
      </c>
      <c r="U412" s="77"/>
    </row>
    <row r="413" spans="1:21" s="53" customFormat="1" ht="22.5" customHeight="1" x14ac:dyDescent="0.3">
      <c r="A413" s="148" t="s">
        <v>304</v>
      </c>
      <c r="B413" s="165" t="s">
        <v>901</v>
      </c>
      <c r="C413" s="165"/>
      <c r="D413" s="165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54"/>
    </row>
    <row r="414" spans="1:21" s="18" customFormat="1" outlineLevel="1" x14ac:dyDescent="0.25">
      <c r="A414" s="139" t="s">
        <v>305</v>
      </c>
      <c r="B414" s="178" t="s">
        <v>138</v>
      </c>
      <c r="C414" s="178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9"/>
    </row>
    <row r="415" spans="1:21" s="59" customFormat="1" outlineLevel="1" x14ac:dyDescent="0.25">
      <c r="A415" s="75"/>
      <c r="B415" s="96" t="s">
        <v>80</v>
      </c>
      <c r="C415" s="96"/>
      <c r="D415" s="96"/>
      <c r="E415" s="96"/>
      <c r="F415" s="96"/>
      <c r="G415" s="96"/>
      <c r="H415" s="96"/>
      <c r="I415" s="96"/>
      <c r="J415" s="123">
        <f>T415</f>
        <v>78.416663999999997</v>
      </c>
      <c r="K415" s="32">
        <v>10</v>
      </c>
      <c r="L415" s="10">
        <v>2.95</v>
      </c>
      <c r="M415" s="10">
        <f t="shared" ref="M415" si="318">L415*K415</f>
        <v>29.5</v>
      </c>
      <c r="N415" s="10">
        <f t="shared" ref="N415" si="319">M415*40.2%</f>
        <v>11.859</v>
      </c>
      <c r="O415" s="10">
        <f t="shared" ref="O415" si="320">N415+M415</f>
        <v>41.359000000000002</v>
      </c>
      <c r="P415" s="10">
        <f>O415*58%</f>
        <v>23.988219999999998</v>
      </c>
      <c r="Q415" s="27">
        <v>0</v>
      </c>
      <c r="R415" s="10">
        <f t="shared" ref="R415" si="321">Q415+P415+O415</f>
        <v>65.347219999999993</v>
      </c>
      <c r="S415" s="10">
        <f t="shared" ref="S415" si="322">R415*20%</f>
        <v>13.069443999999999</v>
      </c>
      <c r="T415" s="10">
        <f t="shared" ref="T415" si="323">S415+R415</f>
        <v>78.416663999999997</v>
      </c>
      <c r="U415" s="77"/>
    </row>
    <row r="416" spans="1:21" outlineLevel="1" x14ac:dyDescent="0.25">
      <c r="A416" s="189" t="s">
        <v>306</v>
      </c>
      <c r="B416" s="166" t="s">
        <v>331</v>
      </c>
      <c r="C416" s="166"/>
      <c r="D416" s="166"/>
      <c r="E416" s="166"/>
      <c r="F416" s="166"/>
      <c r="G416" s="166"/>
      <c r="H416" s="166"/>
      <c r="I416" s="4"/>
      <c r="J416" s="123"/>
      <c r="K416" s="32"/>
      <c r="L416" s="10"/>
      <c r="M416" s="10"/>
      <c r="N416" s="10"/>
      <c r="O416" s="10"/>
      <c r="P416" s="10"/>
      <c r="Q416" s="27"/>
      <c r="R416" s="10"/>
      <c r="S416" s="10"/>
      <c r="T416" s="10"/>
      <c r="U416" s="4"/>
    </row>
    <row r="417" spans="1:21" outlineLevel="1" x14ac:dyDescent="0.25">
      <c r="A417" s="189"/>
      <c r="B417" s="166" t="s">
        <v>307</v>
      </c>
      <c r="C417" s="166"/>
      <c r="D417" s="166"/>
      <c r="E417" s="166"/>
      <c r="F417" s="166"/>
      <c r="G417" s="166"/>
      <c r="H417" s="166"/>
      <c r="I417" s="4"/>
      <c r="J417" s="123">
        <f>T417</f>
        <v>117.62499599999998</v>
      </c>
      <c r="K417" s="32">
        <v>15</v>
      </c>
      <c r="L417" s="10">
        <v>2.95</v>
      </c>
      <c r="M417" s="10">
        <f t="shared" ref="M417:M419" si="324">L417*K417</f>
        <v>44.25</v>
      </c>
      <c r="N417" s="10">
        <f t="shared" ref="N417:N419" si="325">M417*40.2%</f>
        <v>17.788500000000003</v>
      </c>
      <c r="O417" s="10">
        <f t="shared" ref="O417:O419" si="326">N417+M417</f>
        <v>62.038499999999999</v>
      </c>
      <c r="P417" s="10">
        <f t="shared" ref="P417:P419" si="327">O417*58%</f>
        <v>35.982329999999997</v>
      </c>
      <c r="Q417" s="27">
        <v>0</v>
      </c>
      <c r="R417" s="10">
        <f t="shared" ref="R417:R419" si="328">Q417+P417+O417</f>
        <v>98.020829999999989</v>
      </c>
      <c r="S417" s="10">
        <f t="shared" ref="S417:S419" si="329">R417*20%</f>
        <v>19.604165999999999</v>
      </c>
      <c r="T417" s="10">
        <f t="shared" ref="T417:T419" si="330">S417+R417</f>
        <v>117.62499599999998</v>
      </c>
      <c r="U417" s="4">
        <v>271</v>
      </c>
    </row>
    <row r="418" spans="1:21" outlineLevel="1" x14ac:dyDescent="0.25">
      <c r="A418" s="189"/>
      <c r="B418" s="166" t="s">
        <v>308</v>
      </c>
      <c r="C418" s="166"/>
      <c r="D418" s="166"/>
      <c r="E418" s="166"/>
      <c r="F418" s="166"/>
      <c r="G418" s="166"/>
      <c r="H418" s="166"/>
      <c r="I418" s="4"/>
      <c r="J418" s="123">
        <f t="shared" ref="J418:J419" si="331">T418</f>
        <v>170.73699599999998</v>
      </c>
      <c r="K418" s="32">
        <v>15</v>
      </c>
      <c r="L418" s="10">
        <v>2.95</v>
      </c>
      <c r="M418" s="10">
        <f t="shared" si="324"/>
        <v>44.25</v>
      </c>
      <c r="N418" s="10">
        <f t="shared" si="325"/>
        <v>17.788500000000003</v>
      </c>
      <c r="O418" s="10">
        <f t="shared" si="326"/>
        <v>62.038499999999999</v>
      </c>
      <c r="P418" s="10">
        <f t="shared" si="327"/>
        <v>35.982329999999997</v>
      </c>
      <c r="Q418" s="27">
        <v>44.26</v>
      </c>
      <c r="R418" s="10">
        <f t="shared" si="328"/>
        <v>142.28082999999998</v>
      </c>
      <c r="S418" s="10">
        <f t="shared" si="329"/>
        <v>28.456165999999996</v>
      </c>
      <c r="T418" s="10">
        <f t="shared" si="330"/>
        <v>170.73699599999998</v>
      </c>
      <c r="U418" s="4">
        <v>271</v>
      </c>
    </row>
    <row r="419" spans="1:21" outlineLevel="1" x14ac:dyDescent="0.25">
      <c r="A419" s="189"/>
      <c r="B419" s="195" t="s">
        <v>309</v>
      </c>
      <c r="C419" s="195"/>
      <c r="D419" s="195"/>
      <c r="E419" s="195"/>
      <c r="F419" s="195"/>
      <c r="G419" s="195"/>
      <c r="H419" s="195"/>
      <c r="I419" s="152"/>
      <c r="J419" s="153">
        <f t="shared" si="331"/>
        <v>162.50499600000001</v>
      </c>
      <c r="K419" s="154">
        <v>15</v>
      </c>
      <c r="L419" s="154">
        <v>2.95</v>
      </c>
      <c r="M419" s="154">
        <f t="shared" si="324"/>
        <v>44.25</v>
      </c>
      <c r="N419" s="154">
        <f t="shared" si="325"/>
        <v>17.788500000000003</v>
      </c>
      <c r="O419" s="154">
        <f t="shared" si="326"/>
        <v>62.038499999999999</v>
      </c>
      <c r="P419" s="154">
        <f t="shared" si="327"/>
        <v>35.982329999999997</v>
      </c>
      <c r="Q419" s="154">
        <v>37.4</v>
      </c>
      <c r="R419" s="154">
        <f t="shared" si="328"/>
        <v>135.42083</v>
      </c>
      <c r="S419" s="154">
        <f t="shared" si="329"/>
        <v>27.084166</v>
      </c>
      <c r="T419" s="154">
        <f t="shared" si="330"/>
        <v>162.50499600000001</v>
      </c>
      <c r="U419" s="4">
        <v>271</v>
      </c>
    </row>
    <row r="420" spans="1:21" s="18" customFormat="1" ht="15.75" customHeight="1" outlineLevel="1" x14ac:dyDescent="0.25">
      <c r="A420" s="139" t="s">
        <v>310</v>
      </c>
      <c r="B420" s="176" t="s">
        <v>311</v>
      </c>
      <c r="C420" s="176"/>
      <c r="D420" s="176"/>
      <c r="E420" s="176"/>
      <c r="F420" s="176"/>
      <c r="G420" s="176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9"/>
    </row>
    <row r="421" spans="1:21" outlineLevel="1" x14ac:dyDescent="0.25">
      <c r="A421" s="75" t="s">
        <v>312</v>
      </c>
      <c r="B421" s="166" t="s">
        <v>259</v>
      </c>
      <c r="C421" s="166"/>
      <c r="D421" s="166"/>
      <c r="E421" s="166"/>
      <c r="F421" s="166"/>
      <c r="G421" s="166"/>
      <c r="H421" s="166"/>
      <c r="I421" s="4"/>
      <c r="J421" s="123">
        <f t="shared" ref="J421:J423" si="332">T421</f>
        <v>259.24999199999996</v>
      </c>
      <c r="K421" s="32">
        <v>30</v>
      </c>
      <c r="L421" s="10">
        <v>2.95</v>
      </c>
      <c r="M421" s="10">
        <f>L421*K421</f>
        <v>88.5</v>
      </c>
      <c r="N421" s="10">
        <f t="shared" ref="N421:N423" si="333">M421*40.2%</f>
        <v>35.577000000000005</v>
      </c>
      <c r="O421" s="10">
        <f t="shared" ref="O421:O423" si="334">N421+M421</f>
        <v>124.077</v>
      </c>
      <c r="P421" s="10">
        <f t="shared" ref="P421:P423" si="335">O421*58%</f>
        <v>71.964659999999995</v>
      </c>
      <c r="Q421" s="27">
        <v>20</v>
      </c>
      <c r="R421" s="10">
        <f t="shared" ref="R421:R423" si="336">Q421+P421+O421</f>
        <v>216.04165999999998</v>
      </c>
      <c r="S421" s="10">
        <f t="shared" ref="S421:S423" si="337">R421*20%</f>
        <v>43.208331999999999</v>
      </c>
      <c r="T421" s="10">
        <f t="shared" ref="T421:T423" si="338">S421+R421</f>
        <v>259.24999199999996</v>
      </c>
      <c r="U421" s="4">
        <v>269</v>
      </c>
    </row>
    <row r="422" spans="1:21" outlineLevel="1" x14ac:dyDescent="0.25">
      <c r="A422" s="75" t="s">
        <v>313</v>
      </c>
      <c r="B422" s="49" t="s">
        <v>315</v>
      </c>
      <c r="C422" s="49"/>
      <c r="D422" s="49"/>
      <c r="E422" s="49"/>
      <c r="F422" s="49"/>
      <c r="G422" s="49"/>
      <c r="H422" s="49"/>
      <c r="I422" s="4"/>
      <c r="J422" s="123">
        <f t="shared" si="332"/>
        <v>253.66999200000001</v>
      </c>
      <c r="K422" s="32">
        <v>30</v>
      </c>
      <c r="L422" s="10">
        <v>2.95</v>
      </c>
      <c r="M422" s="10">
        <f>L422*K422</f>
        <v>88.5</v>
      </c>
      <c r="N422" s="10">
        <f t="shared" si="333"/>
        <v>35.577000000000005</v>
      </c>
      <c r="O422" s="10">
        <f t="shared" si="334"/>
        <v>124.077</v>
      </c>
      <c r="P422" s="10">
        <f t="shared" si="335"/>
        <v>71.964659999999995</v>
      </c>
      <c r="Q422" s="27">
        <v>15.35</v>
      </c>
      <c r="R422" s="10">
        <f t="shared" si="336"/>
        <v>211.39166</v>
      </c>
      <c r="S422" s="10">
        <f t="shared" si="337"/>
        <v>42.278332000000006</v>
      </c>
      <c r="T422" s="10">
        <f t="shared" si="338"/>
        <v>253.66999200000001</v>
      </c>
      <c r="U422" s="4">
        <v>269</v>
      </c>
    </row>
    <row r="423" spans="1:21" outlineLevel="1" x14ac:dyDescent="0.25">
      <c r="A423" s="75" t="s">
        <v>314</v>
      </c>
      <c r="B423" s="166" t="s">
        <v>302</v>
      </c>
      <c r="C423" s="166"/>
      <c r="D423" s="166"/>
      <c r="E423" s="166"/>
      <c r="F423" s="166"/>
      <c r="G423" s="166"/>
      <c r="H423" s="166"/>
      <c r="I423" s="4"/>
      <c r="J423" s="123">
        <f t="shared" si="332"/>
        <v>344.15432400000003</v>
      </c>
      <c r="K423" s="32">
        <v>35</v>
      </c>
      <c r="L423" s="10">
        <v>2.95</v>
      </c>
      <c r="M423" s="10">
        <f>L423*K423</f>
        <v>103.25</v>
      </c>
      <c r="N423" s="10">
        <f t="shared" si="333"/>
        <v>41.506500000000003</v>
      </c>
      <c r="O423" s="10">
        <f t="shared" si="334"/>
        <v>144.75650000000002</v>
      </c>
      <c r="P423" s="10">
        <f t="shared" si="335"/>
        <v>83.958770000000001</v>
      </c>
      <c r="Q423" s="27">
        <v>58.08</v>
      </c>
      <c r="R423" s="10">
        <f t="shared" si="336"/>
        <v>286.79527000000002</v>
      </c>
      <c r="S423" s="10">
        <f t="shared" si="337"/>
        <v>57.359054000000008</v>
      </c>
      <c r="T423" s="10">
        <f t="shared" si="338"/>
        <v>344.15432400000003</v>
      </c>
      <c r="U423" s="4">
        <v>269</v>
      </c>
    </row>
    <row r="424" spans="1:21" s="53" customFormat="1" ht="22.5" customHeight="1" x14ac:dyDescent="0.3">
      <c r="A424" s="148" t="s">
        <v>316</v>
      </c>
      <c r="B424" s="165" t="s">
        <v>691</v>
      </c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54"/>
    </row>
    <row r="425" spans="1:21" ht="21.75" customHeight="1" outlineLevel="1" x14ac:dyDescent="0.25">
      <c r="A425" s="75" t="s">
        <v>318</v>
      </c>
      <c r="B425" s="166" t="s">
        <v>686</v>
      </c>
      <c r="C425" s="166"/>
      <c r="D425" s="166"/>
      <c r="E425" s="166"/>
      <c r="F425" s="166"/>
      <c r="G425" s="166"/>
      <c r="H425" s="166"/>
      <c r="I425" s="4"/>
      <c r="J425" s="123">
        <f t="shared" ref="J425:J436" si="339">T425</f>
        <v>229.26966000000002</v>
      </c>
      <c r="K425" s="32">
        <v>25</v>
      </c>
      <c r="L425" s="10">
        <v>2.95</v>
      </c>
      <c r="M425" s="10">
        <f t="shared" ref="M425:M436" si="340">L425*K425</f>
        <v>73.75</v>
      </c>
      <c r="N425" s="10">
        <f t="shared" ref="N425:N436" si="341">M425*40.2%</f>
        <v>29.647500000000001</v>
      </c>
      <c r="O425" s="10">
        <f t="shared" ref="O425:O436" si="342">N425+M425</f>
        <v>103.39750000000001</v>
      </c>
      <c r="P425" s="10">
        <f>O425*58%</f>
        <v>59.970550000000003</v>
      </c>
      <c r="Q425" s="27">
        <v>27.69</v>
      </c>
      <c r="R425" s="10">
        <f t="shared" ref="R425:R436" si="343">Q425+P425+O425</f>
        <v>191.05805000000001</v>
      </c>
      <c r="S425" s="10">
        <f t="shared" ref="S425:S436" si="344">R425*20%</f>
        <v>38.21161</v>
      </c>
      <c r="T425" s="10">
        <f t="shared" ref="T425:T436" si="345">S425+R425</f>
        <v>229.26966000000002</v>
      </c>
      <c r="U425" s="4">
        <v>350</v>
      </c>
    </row>
    <row r="426" spans="1:21" outlineLevel="1" x14ac:dyDescent="0.25">
      <c r="A426" s="75" t="s">
        <v>319</v>
      </c>
      <c r="B426" s="166" t="s">
        <v>688</v>
      </c>
      <c r="C426" s="166"/>
      <c r="D426" s="166"/>
      <c r="E426" s="166"/>
      <c r="F426" s="166"/>
      <c r="G426" s="166"/>
      <c r="H426" s="166"/>
      <c r="I426" s="4"/>
      <c r="J426" s="123">
        <f t="shared" si="339"/>
        <v>237.48199199999999</v>
      </c>
      <c r="K426" s="32">
        <v>30</v>
      </c>
      <c r="L426" s="10">
        <v>2.95</v>
      </c>
      <c r="M426" s="10">
        <f t="shared" si="340"/>
        <v>88.5</v>
      </c>
      <c r="N426" s="10">
        <f t="shared" si="341"/>
        <v>35.577000000000005</v>
      </c>
      <c r="O426" s="10">
        <f t="shared" si="342"/>
        <v>124.077</v>
      </c>
      <c r="P426" s="10">
        <f t="shared" ref="P426:P436" si="346">O426*58%</f>
        <v>71.964659999999995</v>
      </c>
      <c r="Q426" s="27">
        <v>1.86</v>
      </c>
      <c r="R426" s="10">
        <f t="shared" si="343"/>
        <v>197.90165999999999</v>
      </c>
      <c r="S426" s="10">
        <f t="shared" si="344"/>
        <v>39.580331999999999</v>
      </c>
      <c r="T426" s="10">
        <f t="shared" si="345"/>
        <v>237.48199199999999</v>
      </c>
      <c r="U426" s="4">
        <v>350</v>
      </c>
    </row>
    <row r="427" spans="1:21" outlineLevel="1" x14ac:dyDescent="0.25">
      <c r="A427" s="75" t="s">
        <v>320</v>
      </c>
      <c r="B427" s="166" t="s">
        <v>692</v>
      </c>
      <c r="C427" s="166"/>
      <c r="D427" s="166"/>
      <c r="E427" s="166"/>
      <c r="F427" s="166"/>
      <c r="G427" s="166"/>
      <c r="H427" s="166"/>
      <c r="I427" s="4"/>
      <c r="J427" s="123">
        <f t="shared" si="339"/>
        <v>380.922324</v>
      </c>
      <c r="K427" s="32">
        <v>35</v>
      </c>
      <c r="L427" s="10">
        <v>2.95</v>
      </c>
      <c r="M427" s="10">
        <f t="shared" si="340"/>
        <v>103.25</v>
      </c>
      <c r="N427" s="10">
        <f t="shared" si="341"/>
        <v>41.506500000000003</v>
      </c>
      <c r="O427" s="10">
        <f t="shared" si="342"/>
        <v>144.75650000000002</v>
      </c>
      <c r="P427" s="10">
        <f t="shared" si="346"/>
        <v>83.958770000000001</v>
      </c>
      <c r="Q427" s="27">
        <v>88.72</v>
      </c>
      <c r="R427" s="10">
        <f t="shared" si="343"/>
        <v>317.43527</v>
      </c>
      <c r="S427" s="10">
        <f t="shared" si="344"/>
        <v>63.487054000000001</v>
      </c>
      <c r="T427" s="10">
        <f t="shared" si="345"/>
        <v>380.922324</v>
      </c>
      <c r="U427" s="4"/>
    </row>
    <row r="428" spans="1:21" outlineLevel="1" x14ac:dyDescent="0.25">
      <c r="A428" s="75" t="s">
        <v>321</v>
      </c>
      <c r="B428" s="166" t="s">
        <v>693</v>
      </c>
      <c r="C428" s="166"/>
      <c r="D428" s="166"/>
      <c r="E428" s="166"/>
      <c r="F428" s="166"/>
      <c r="G428" s="166"/>
      <c r="H428" s="166"/>
      <c r="I428" s="4"/>
      <c r="J428" s="123">
        <f t="shared" si="339"/>
        <v>297.26599199999998</v>
      </c>
      <c r="K428" s="32">
        <v>30</v>
      </c>
      <c r="L428" s="10">
        <v>2.95</v>
      </c>
      <c r="M428" s="10">
        <f t="shared" si="340"/>
        <v>88.5</v>
      </c>
      <c r="N428" s="10">
        <f t="shared" si="341"/>
        <v>35.577000000000005</v>
      </c>
      <c r="O428" s="10">
        <f t="shared" si="342"/>
        <v>124.077</v>
      </c>
      <c r="P428" s="10">
        <f t="shared" si="346"/>
        <v>71.964659999999995</v>
      </c>
      <c r="Q428" s="27">
        <v>51.68</v>
      </c>
      <c r="R428" s="10">
        <f t="shared" si="343"/>
        <v>247.72165999999999</v>
      </c>
      <c r="S428" s="10">
        <f t="shared" si="344"/>
        <v>49.544331999999997</v>
      </c>
      <c r="T428" s="10">
        <f t="shared" si="345"/>
        <v>297.26599199999998</v>
      </c>
      <c r="U428" s="4">
        <v>271</v>
      </c>
    </row>
    <row r="429" spans="1:21" outlineLevel="1" x14ac:dyDescent="0.25">
      <c r="A429" s="75" t="s">
        <v>323</v>
      </c>
      <c r="B429" s="166" t="s">
        <v>385</v>
      </c>
      <c r="C429" s="166"/>
      <c r="D429" s="166"/>
      <c r="E429" s="166"/>
      <c r="F429" s="166"/>
      <c r="G429" s="166"/>
      <c r="H429" s="166"/>
      <c r="I429" s="4"/>
      <c r="J429" s="123">
        <f t="shared" si="339"/>
        <v>533.42798400000004</v>
      </c>
      <c r="K429" s="32">
        <v>60</v>
      </c>
      <c r="L429" s="10">
        <v>2.95</v>
      </c>
      <c r="M429" s="10">
        <f t="shared" si="340"/>
        <v>177</v>
      </c>
      <c r="N429" s="10">
        <f t="shared" si="341"/>
        <v>71.154000000000011</v>
      </c>
      <c r="O429" s="10">
        <f t="shared" si="342"/>
        <v>248.154</v>
      </c>
      <c r="P429" s="10">
        <f t="shared" si="346"/>
        <v>143.92931999999999</v>
      </c>
      <c r="Q429" s="27">
        <v>52.44</v>
      </c>
      <c r="R429" s="10">
        <f t="shared" si="343"/>
        <v>444.52332000000001</v>
      </c>
      <c r="S429" s="10">
        <f t="shared" si="344"/>
        <v>88.904664000000011</v>
      </c>
      <c r="T429" s="10">
        <f t="shared" si="345"/>
        <v>533.42798400000004</v>
      </c>
      <c r="U429" s="4"/>
    </row>
    <row r="430" spans="1:21" ht="17.25" customHeight="1" outlineLevel="1" x14ac:dyDescent="0.25">
      <c r="A430" s="75" t="s">
        <v>326</v>
      </c>
      <c r="B430" s="166" t="s">
        <v>694</v>
      </c>
      <c r="C430" s="166"/>
      <c r="D430" s="166"/>
      <c r="E430" s="166"/>
      <c r="F430" s="166"/>
      <c r="G430" s="166"/>
      <c r="H430" s="166"/>
      <c r="I430" s="4"/>
      <c r="J430" s="123">
        <f t="shared" si="339"/>
        <v>282.57366000000002</v>
      </c>
      <c r="K430" s="32">
        <v>25</v>
      </c>
      <c r="L430" s="10">
        <v>2.95</v>
      </c>
      <c r="M430" s="10">
        <f t="shared" si="340"/>
        <v>73.75</v>
      </c>
      <c r="N430" s="10">
        <f t="shared" si="341"/>
        <v>29.647500000000001</v>
      </c>
      <c r="O430" s="10">
        <f t="shared" si="342"/>
        <v>103.39750000000001</v>
      </c>
      <c r="P430" s="10">
        <f t="shared" si="346"/>
        <v>59.970550000000003</v>
      </c>
      <c r="Q430" s="27">
        <v>72.11</v>
      </c>
      <c r="R430" s="10">
        <f t="shared" si="343"/>
        <v>235.47805000000002</v>
      </c>
      <c r="S430" s="10">
        <f t="shared" si="344"/>
        <v>47.095610000000008</v>
      </c>
      <c r="T430" s="10">
        <f t="shared" si="345"/>
        <v>282.57366000000002</v>
      </c>
      <c r="U430" s="4"/>
    </row>
    <row r="431" spans="1:21" ht="18.75" customHeight="1" outlineLevel="1" x14ac:dyDescent="0.25">
      <c r="A431" s="75" t="s">
        <v>327</v>
      </c>
      <c r="B431" s="166" t="s">
        <v>695</v>
      </c>
      <c r="C431" s="166"/>
      <c r="D431" s="166"/>
      <c r="E431" s="166"/>
      <c r="F431" s="166"/>
      <c r="G431" s="166"/>
      <c r="H431" s="166"/>
      <c r="I431" s="4"/>
      <c r="J431" s="123">
        <f t="shared" si="339"/>
        <v>213.64565999999999</v>
      </c>
      <c r="K431" s="32">
        <v>25</v>
      </c>
      <c r="L431" s="10">
        <v>2.95</v>
      </c>
      <c r="M431" s="10">
        <f t="shared" si="340"/>
        <v>73.75</v>
      </c>
      <c r="N431" s="10">
        <f t="shared" si="341"/>
        <v>29.647500000000001</v>
      </c>
      <c r="O431" s="10">
        <f t="shared" si="342"/>
        <v>103.39750000000001</v>
      </c>
      <c r="P431" s="10">
        <f t="shared" si="346"/>
        <v>59.970550000000003</v>
      </c>
      <c r="Q431" s="27">
        <v>14.67</v>
      </c>
      <c r="R431" s="10">
        <f t="shared" si="343"/>
        <v>178.03805</v>
      </c>
      <c r="S431" s="10">
        <f t="shared" si="344"/>
        <v>35.607610000000001</v>
      </c>
      <c r="T431" s="10">
        <f t="shared" si="345"/>
        <v>213.64565999999999</v>
      </c>
      <c r="U431" s="4"/>
    </row>
    <row r="432" spans="1:21" outlineLevel="1" x14ac:dyDescent="0.25">
      <c r="A432" s="75" t="s">
        <v>329</v>
      </c>
      <c r="B432" s="166" t="s">
        <v>696</v>
      </c>
      <c r="C432" s="166"/>
      <c r="D432" s="166"/>
      <c r="E432" s="166"/>
      <c r="F432" s="166"/>
      <c r="G432" s="166"/>
      <c r="H432" s="166"/>
      <c r="I432" s="4"/>
      <c r="J432" s="123">
        <f t="shared" si="339"/>
        <v>212.04966000000002</v>
      </c>
      <c r="K432" s="32">
        <v>25</v>
      </c>
      <c r="L432" s="10">
        <v>2.95</v>
      </c>
      <c r="M432" s="10">
        <f t="shared" si="340"/>
        <v>73.75</v>
      </c>
      <c r="N432" s="10">
        <f t="shared" si="341"/>
        <v>29.647500000000001</v>
      </c>
      <c r="O432" s="10">
        <f t="shared" si="342"/>
        <v>103.39750000000001</v>
      </c>
      <c r="P432" s="10">
        <f t="shared" si="346"/>
        <v>59.970550000000003</v>
      </c>
      <c r="Q432" s="27">
        <v>13.34</v>
      </c>
      <c r="R432" s="10">
        <f t="shared" si="343"/>
        <v>176.70805000000001</v>
      </c>
      <c r="S432" s="10">
        <f t="shared" si="344"/>
        <v>35.341610000000003</v>
      </c>
      <c r="T432" s="10">
        <f t="shared" si="345"/>
        <v>212.04966000000002</v>
      </c>
      <c r="U432" s="4">
        <v>271</v>
      </c>
    </row>
    <row r="433" spans="1:21" outlineLevel="1" x14ac:dyDescent="0.25">
      <c r="A433" s="75" t="s">
        <v>455</v>
      </c>
      <c r="B433" s="166" t="s">
        <v>697</v>
      </c>
      <c r="C433" s="166"/>
      <c r="D433" s="166"/>
      <c r="E433" s="166"/>
      <c r="F433" s="166"/>
      <c r="G433" s="166"/>
      <c r="H433" s="166"/>
      <c r="I433" s="4"/>
      <c r="J433" s="123">
        <f t="shared" si="339"/>
        <v>550.79198399999996</v>
      </c>
      <c r="K433" s="32">
        <v>60</v>
      </c>
      <c r="L433" s="10">
        <v>2.95</v>
      </c>
      <c r="M433" s="10">
        <f t="shared" si="340"/>
        <v>177</v>
      </c>
      <c r="N433" s="10">
        <f t="shared" si="341"/>
        <v>71.154000000000011</v>
      </c>
      <c r="O433" s="10">
        <f t="shared" si="342"/>
        <v>248.154</v>
      </c>
      <c r="P433" s="10">
        <f t="shared" si="346"/>
        <v>143.92931999999999</v>
      </c>
      <c r="Q433" s="27">
        <v>66.91</v>
      </c>
      <c r="R433" s="10">
        <f t="shared" si="343"/>
        <v>458.99331999999998</v>
      </c>
      <c r="S433" s="10">
        <f t="shared" si="344"/>
        <v>91.798664000000002</v>
      </c>
      <c r="T433" s="10">
        <f t="shared" si="345"/>
        <v>550.79198399999996</v>
      </c>
      <c r="U433" s="4">
        <v>271</v>
      </c>
    </row>
    <row r="434" spans="1:21" outlineLevel="1" x14ac:dyDescent="0.25">
      <c r="A434" s="75" t="s">
        <v>456</v>
      </c>
      <c r="B434" s="166" t="s">
        <v>383</v>
      </c>
      <c r="C434" s="166"/>
      <c r="D434" s="166"/>
      <c r="E434" s="166"/>
      <c r="F434" s="166"/>
      <c r="G434" s="166"/>
      <c r="H434" s="166"/>
      <c r="I434" s="4"/>
      <c r="J434" s="123">
        <f t="shared" si="339"/>
        <v>600.17631600000004</v>
      </c>
      <c r="K434" s="32">
        <v>65</v>
      </c>
      <c r="L434" s="10">
        <v>2.95</v>
      </c>
      <c r="M434" s="10">
        <f t="shared" si="340"/>
        <v>191.75</v>
      </c>
      <c r="N434" s="10">
        <f t="shared" si="341"/>
        <v>77.083500000000001</v>
      </c>
      <c r="O434" s="10">
        <f t="shared" si="342"/>
        <v>268.83350000000002</v>
      </c>
      <c r="P434" s="10">
        <f t="shared" si="346"/>
        <v>155.92343</v>
      </c>
      <c r="Q434" s="27">
        <v>75.39</v>
      </c>
      <c r="R434" s="10">
        <f t="shared" si="343"/>
        <v>500.14693</v>
      </c>
      <c r="S434" s="10">
        <f t="shared" si="344"/>
        <v>100.029386</v>
      </c>
      <c r="T434" s="10">
        <f t="shared" si="345"/>
        <v>600.17631600000004</v>
      </c>
      <c r="U434" s="4"/>
    </row>
    <row r="435" spans="1:21" outlineLevel="1" x14ac:dyDescent="0.25">
      <c r="A435" s="75" t="s">
        <v>457</v>
      </c>
      <c r="B435" s="166" t="s">
        <v>698</v>
      </c>
      <c r="C435" s="166"/>
      <c r="D435" s="166"/>
      <c r="E435" s="166"/>
      <c r="F435" s="166"/>
      <c r="G435" s="166"/>
      <c r="H435" s="166"/>
      <c r="I435" s="4"/>
      <c r="J435" s="123">
        <f t="shared" si="339"/>
        <v>597.42398400000002</v>
      </c>
      <c r="K435" s="32">
        <v>60</v>
      </c>
      <c r="L435" s="10">
        <v>2.95</v>
      </c>
      <c r="M435" s="10">
        <f t="shared" si="340"/>
        <v>177</v>
      </c>
      <c r="N435" s="10">
        <f t="shared" si="341"/>
        <v>71.154000000000011</v>
      </c>
      <c r="O435" s="10">
        <f t="shared" si="342"/>
        <v>248.154</v>
      </c>
      <c r="P435" s="10">
        <f t="shared" si="346"/>
        <v>143.92931999999999</v>
      </c>
      <c r="Q435" s="27">
        <v>105.77</v>
      </c>
      <c r="R435" s="10">
        <f t="shared" si="343"/>
        <v>497.85332</v>
      </c>
      <c r="S435" s="10">
        <f t="shared" si="344"/>
        <v>99.570664000000008</v>
      </c>
      <c r="T435" s="10">
        <f t="shared" si="345"/>
        <v>597.42398400000002</v>
      </c>
      <c r="U435" s="4"/>
    </row>
    <row r="436" spans="1:21" outlineLevel="1" x14ac:dyDescent="0.25">
      <c r="A436" s="75" t="s">
        <v>458</v>
      </c>
      <c r="B436" s="166" t="s">
        <v>699</v>
      </c>
      <c r="C436" s="166"/>
      <c r="D436" s="166"/>
      <c r="E436" s="166"/>
      <c r="F436" s="166"/>
      <c r="G436" s="166"/>
      <c r="H436" s="166"/>
      <c r="I436" s="4"/>
      <c r="J436" s="123">
        <f t="shared" si="339"/>
        <v>309.46999199999999</v>
      </c>
      <c r="K436" s="32">
        <v>30</v>
      </c>
      <c r="L436" s="10">
        <v>2.95</v>
      </c>
      <c r="M436" s="10">
        <f t="shared" si="340"/>
        <v>88.5</v>
      </c>
      <c r="N436" s="10">
        <f t="shared" si="341"/>
        <v>35.577000000000005</v>
      </c>
      <c r="O436" s="10">
        <f t="shared" si="342"/>
        <v>124.077</v>
      </c>
      <c r="P436" s="10">
        <f t="shared" si="346"/>
        <v>71.964659999999995</v>
      </c>
      <c r="Q436" s="27">
        <v>61.85</v>
      </c>
      <c r="R436" s="10">
        <f t="shared" si="343"/>
        <v>257.89166</v>
      </c>
      <c r="S436" s="10">
        <f t="shared" si="344"/>
        <v>51.578332000000003</v>
      </c>
      <c r="T436" s="10">
        <f t="shared" si="345"/>
        <v>309.46999199999999</v>
      </c>
      <c r="U436" s="4"/>
    </row>
    <row r="437" spans="1:21" outlineLevel="1" x14ac:dyDescent="0.25">
      <c r="A437" s="75" t="s">
        <v>572</v>
      </c>
      <c r="B437" s="190" t="s">
        <v>399</v>
      </c>
      <c r="C437" s="190"/>
      <c r="D437" s="190"/>
      <c r="E437" s="190"/>
      <c r="F437" s="190"/>
      <c r="G437" s="190"/>
      <c r="H437" s="66"/>
      <c r="I437" s="66"/>
      <c r="J437" s="123">
        <f>T437</f>
        <v>250.75399199999998</v>
      </c>
      <c r="K437" s="32">
        <v>30</v>
      </c>
      <c r="L437" s="10">
        <v>2.95</v>
      </c>
      <c r="M437" s="10">
        <f>L437*K437</f>
        <v>88.5</v>
      </c>
      <c r="N437" s="10">
        <f>M437*40.2%</f>
        <v>35.577000000000005</v>
      </c>
      <c r="O437" s="10">
        <f>N437+M437</f>
        <v>124.077</v>
      </c>
      <c r="P437" s="10">
        <f>O437*58%</f>
        <v>71.964659999999995</v>
      </c>
      <c r="Q437" s="27">
        <v>12.92</v>
      </c>
      <c r="R437" s="10">
        <f>Q437+P437+O437</f>
        <v>208.96165999999999</v>
      </c>
      <c r="S437" s="10">
        <f>R437*20%</f>
        <v>41.792332000000002</v>
      </c>
      <c r="T437" s="10">
        <f>S437+R437</f>
        <v>250.75399199999998</v>
      </c>
      <c r="U437" s="4">
        <v>93</v>
      </c>
    </row>
    <row r="438" spans="1:21" outlineLevel="1" x14ac:dyDescent="0.25">
      <c r="A438" s="75" t="s">
        <v>573</v>
      </c>
      <c r="B438" s="166" t="s">
        <v>554</v>
      </c>
      <c r="C438" s="190"/>
      <c r="D438" s="190"/>
      <c r="E438" s="190"/>
      <c r="F438" s="190"/>
      <c r="G438" s="190"/>
      <c r="H438" s="66"/>
      <c r="I438" s="66"/>
      <c r="J438" s="123">
        <f>T438</f>
        <v>250.75399199999998</v>
      </c>
      <c r="K438" s="32">
        <v>30</v>
      </c>
      <c r="L438" s="10">
        <v>2.95</v>
      </c>
      <c r="M438" s="10">
        <f>L438*K438</f>
        <v>88.5</v>
      </c>
      <c r="N438" s="10">
        <f>M438*40.2%</f>
        <v>35.577000000000005</v>
      </c>
      <c r="O438" s="10">
        <f>N438+M438</f>
        <v>124.077</v>
      </c>
      <c r="P438" s="10">
        <f t="shared" ref="P438" si="347">O438*58%</f>
        <v>71.964659999999995</v>
      </c>
      <c r="Q438" s="27">
        <v>12.92</v>
      </c>
      <c r="R438" s="10">
        <f>Q438+P438+O438</f>
        <v>208.96165999999999</v>
      </c>
      <c r="S438" s="10">
        <f>R438*20%</f>
        <v>41.792332000000002</v>
      </c>
      <c r="T438" s="10">
        <f>S438+R438</f>
        <v>250.75399199999998</v>
      </c>
      <c r="U438" s="4">
        <v>95</v>
      </c>
    </row>
    <row r="439" spans="1:21" s="53" customFormat="1" ht="22.5" customHeight="1" x14ac:dyDescent="0.3">
      <c r="A439" s="148" t="s">
        <v>336</v>
      </c>
      <c r="B439" s="165" t="s">
        <v>317</v>
      </c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54"/>
    </row>
    <row r="440" spans="1:21" s="18" customFormat="1" ht="15.75" customHeight="1" outlineLevel="1" x14ac:dyDescent="0.25">
      <c r="A440" s="139" t="s">
        <v>337</v>
      </c>
      <c r="B440" s="176" t="s">
        <v>158</v>
      </c>
      <c r="C440" s="176"/>
      <c r="D440" s="176"/>
      <c r="E440" s="176"/>
      <c r="F440" s="176"/>
      <c r="G440" s="176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  <c r="U440" s="9"/>
    </row>
    <row r="441" spans="1:21" s="18" customFormat="1" ht="15.75" customHeight="1" outlineLevel="1" x14ac:dyDescent="0.25">
      <c r="A441" s="75" t="s">
        <v>459</v>
      </c>
      <c r="B441" s="166" t="s">
        <v>80</v>
      </c>
      <c r="C441" s="166"/>
      <c r="D441" s="166"/>
      <c r="E441" s="166"/>
      <c r="F441" s="166"/>
      <c r="G441" s="166"/>
      <c r="H441" s="66"/>
      <c r="I441" s="66"/>
      <c r="J441" s="123">
        <f>T441</f>
        <v>393.84731999999997</v>
      </c>
      <c r="K441" s="32">
        <v>50</v>
      </c>
      <c r="L441" s="10">
        <v>2.95</v>
      </c>
      <c r="M441" s="10">
        <f>L441*K441</f>
        <v>147.5</v>
      </c>
      <c r="N441" s="10">
        <f>M441*40.2%</f>
        <v>59.295000000000002</v>
      </c>
      <c r="O441" s="10">
        <f>N441+M441</f>
        <v>206.79500000000002</v>
      </c>
      <c r="P441" s="10">
        <f>O441*58%</f>
        <v>119.94110000000001</v>
      </c>
      <c r="Q441" s="27">
        <v>1.47</v>
      </c>
      <c r="R441" s="10">
        <f>Q441+P441+O441</f>
        <v>328.20609999999999</v>
      </c>
      <c r="S441" s="10">
        <f>R441*20%</f>
        <v>65.641220000000004</v>
      </c>
      <c r="T441" s="10">
        <f>S441+R441</f>
        <v>393.84731999999997</v>
      </c>
      <c r="U441" s="9"/>
    </row>
    <row r="442" spans="1:21" outlineLevel="1" x14ac:dyDescent="0.25">
      <c r="A442" s="75" t="s">
        <v>460</v>
      </c>
      <c r="B442" s="166" t="s">
        <v>783</v>
      </c>
      <c r="C442" s="166"/>
      <c r="D442" s="166"/>
      <c r="E442" s="166"/>
      <c r="F442" s="166"/>
      <c r="G442" s="166"/>
      <c r="H442" s="166"/>
      <c r="I442" s="4"/>
      <c r="J442" s="123">
        <f>T442</f>
        <v>612.9366480000001</v>
      </c>
      <c r="K442" s="32">
        <v>70</v>
      </c>
      <c r="L442" s="10">
        <v>2.95</v>
      </c>
      <c r="M442" s="10">
        <f>L442*K442</f>
        <v>206.5</v>
      </c>
      <c r="N442" s="10">
        <f>M442*40.2%</f>
        <v>83.013000000000005</v>
      </c>
      <c r="O442" s="10">
        <f>N442+M442</f>
        <v>289.51300000000003</v>
      </c>
      <c r="P442" s="10">
        <f t="shared" ref="P442:P444" si="348">O442*58%</f>
        <v>167.91754</v>
      </c>
      <c r="Q442" s="27">
        <v>53.35</v>
      </c>
      <c r="R442" s="10">
        <f>Q442+P442+O442</f>
        <v>510.78054000000003</v>
      </c>
      <c r="S442" s="10">
        <f>R442*20%</f>
        <v>102.15610800000002</v>
      </c>
      <c r="T442" s="10">
        <f>S442+R442</f>
        <v>612.9366480000001</v>
      </c>
      <c r="U442" s="4">
        <v>980</v>
      </c>
    </row>
    <row r="443" spans="1:21" outlineLevel="1" x14ac:dyDescent="0.25">
      <c r="A443" s="75" t="s">
        <v>461</v>
      </c>
      <c r="B443" s="166" t="s">
        <v>784</v>
      </c>
      <c r="C443" s="166"/>
      <c r="D443" s="166"/>
      <c r="E443" s="166"/>
      <c r="F443" s="166"/>
      <c r="G443" s="166"/>
      <c r="H443" s="166"/>
      <c r="I443" s="4"/>
      <c r="J443" s="123">
        <f>T443</f>
        <v>628.92064800000003</v>
      </c>
      <c r="K443" s="32">
        <v>70</v>
      </c>
      <c r="L443" s="10">
        <v>2.95</v>
      </c>
      <c r="M443" s="10">
        <f>L443*K443</f>
        <v>206.5</v>
      </c>
      <c r="N443" s="10">
        <f>M443*40.2%</f>
        <v>83.013000000000005</v>
      </c>
      <c r="O443" s="10">
        <f>N443+M443</f>
        <v>289.51300000000003</v>
      </c>
      <c r="P443" s="10">
        <f t="shared" si="348"/>
        <v>167.91754</v>
      </c>
      <c r="Q443" s="27">
        <v>66.67</v>
      </c>
      <c r="R443" s="10">
        <f>Q443+P443+O443</f>
        <v>524.10054000000002</v>
      </c>
      <c r="S443" s="10">
        <f>R443*20%</f>
        <v>104.820108</v>
      </c>
      <c r="T443" s="10">
        <f>S443+R443</f>
        <v>628.92064800000003</v>
      </c>
      <c r="U443" s="4">
        <v>980</v>
      </c>
    </row>
    <row r="444" spans="1:21" outlineLevel="1" x14ac:dyDescent="0.25">
      <c r="A444" s="75" t="s">
        <v>629</v>
      </c>
      <c r="B444" s="166" t="s">
        <v>574</v>
      </c>
      <c r="C444" s="166"/>
      <c r="D444" s="166"/>
      <c r="E444" s="166"/>
      <c r="F444" s="166"/>
      <c r="G444" s="166"/>
      <c r="H444" s="45"/>
      <c r="I444" s="4"/>
      <c r="J444" s="123">
        <f>T444</f>
        <v>632.68864800000006</v>
      </c>
      <c r="K444" s="32">
        <v>70</v>
      </c>
      <c r="L444" s="10">
        <v>2.95</v>
      </c>
      <c r="M444" s="10">
        <f>L444*K444</f>
        <v>206.5</v>
      </c>
      <c r="N444" s="10">
        <f>M444*40.2%</f>
        <v>83.013000000000005</v>
      </c>
      <c r="O444" s="10">
        <f>N444+M444</f>
        <v>289.51300000000003</v>
      </c>
      <c r="P444" s="10">
        <f t="shared" si="348"/>
        <v>167.91754</v>
      </c>
      <c r="Q444" s="27">
        <v>69.81</v>
      </c>
      <c r="R444" s="10">
        <f>Q444+P444+O444</f>
        <v>527.24054000000001</v>
      </c>
      <c r="S444" s="10">
        <f>R444*20%</f>
        <v>105.448108</v>
      </c>
      <c r="T444" s="10">
        <f>S444+R444</f>
        <v>632.68864800000006</v>
      </c>
      <c r="U444" s="4">
        <v>980</v>
      </c>
    </row>
    <row r="445" spans="1:21" s="18" customFormat="1" ht="15.75" customHeight="1" outlineLevel="1" x14ac:dyDescent="0.25">
      <c r="A445" s="139" t="s">
        <v>338</v>
      </c>
      <c r="B445" s="176" t="s">
        <v>236</v>
      </c>
      <c r="C445" s="176"/>
      <c r="D445" s="176"/>
      <c r="E445" s="176"/>
      <c r="F445" s="176"/>
      <c r="G445" s="176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9"/>
    </row>
    <row r="446" spans="1:21" s="87" customFormat="1" ht="15.75" customHeight="1" outlineLevel="1" x14ac:dyDescent="0.25">
      <c r="A446" s="82" t="s">
        <v>462</v>
      </c>
      <c r="B446" s="177" t="s">
        <v>80</v>
      </c>
      <c r="C446" s="177"/>
      <c r="D446" s="177"/>
      <c r="E446" s="177"/>
      <c r="F446" s="177"/>
      <c r="G446" s="177"/>
      <c r="H446" s="118"/>
      <c r="I446" s="118"/>
      <c r="J446" s="128">
        <f t="shared" ref="J446:J453" si="349">T446</f>
        <v>434.51532000000003</v>
      </c>
      <c r="K446" s="89">
        <v>50</v>
      </c>
      <c r="L446" s="90">
        <v>2.95</v>
      </c>
      <c r="M446" s="90">
        <f t="shared" ref="M446:M453" si="350">L446*K446</f>
        <v>147.5</v>
      </c>
      <c r="N446" s="90">
        <f t="shared" ref="N446:N453" si="351">M446*40.2%</f>
        <v>59.295000000000002</v>
      </c>
      <c r="O446" s="90">
        <f t="shared" ref="O446:O453" si="352">N446+M446</f>
        <v>206.79500000000002</v>
      </c>
      <c r="P446" s="90">
        <f>O446*58%</f>
        <v>119.94110000000001</v>
      </c>
      <c r="Q446" s="91">
        <v>35.36</v>
      </c>
      <c r="R446" s="90">
        <f t="shared" ref="R446:R453" si="353">Q446+P446+O446</f>
        <v>362.09610000000004</v>
      </c>
      <c r="S446" s="90">
        <f t="shared" ref="S446:S453" si="354">R446*20%</f>
        <v>72.41922000000001</v>
      </c>
      <c r="T446" s="90">
        <f t="shared" ref="T446:T453" si="355">S446+R446</f>
        <v>434.51532000000003</v>
      </c>
      <c r="U446" s="100"/>
    </row>
    <row r="447" spans="1:21" ht="27.75" customHeight="1" outlineLevel="1" x14ac:dyDescent="0.25">
      <c r="A447" s="75" t="s">
        <v>463</v>
      </c>
      <c r="B447" s="166" t="s">
        <v>785</v>
      </c>
      <c r="C447" s="166"/>
      <c r="D447" s="166"/>
      <c r="E447" s="166"/>
      <c r="F447" s="166"/>
      <c r="G447" s="166"/>
      <c r="H447" s="166"/>
      <c r="I447" s="4"/>
      <c r="J447" s="123">
        <f t="shared" si="349"/>
        <v>819.14798400000006</v>
      </c>
      <c r="K447" s="32">
        <v>60</v>
      </c>
      <c r="L447" s="10">
        <v>2.95</v>
      </c>
      <c r="M447" s="10">
        <f t="shared" si="350"/>
        <v>177</v>
      </c>
      <c r="N447" s="10">
        <f t="shared" si="351"/>
        <v>71.154000000000011</v>
      </c>
      <c r="O447" s="10">
        <f t="shared" si="352"/>
        <v>248.154</v>
      </c>
      <c r="P447" s="10">
        <f t="shared" ref="P447:P453" si="356">O447*58%</f>
        <v>143.92931999999999</v>
      </c>
      <c r="Q447" s="27">
        <v>290.54000000000002</v>
      </c>
      <c r="R447" s="10">
        <f t="shared" si="353"/>
        <v>682.62332000000004</v>
      </c>
      <c r="S447" s="10">
        <f t="shared" si="354"/>
        <v>136.524664</v>
      </c>
      <c r="T447" s="10">
        <f t="shared" si="355"/>
        <v>819.14798400000006</v>
      </c>
      <c r="U447" s="4">
        <v>1088</v>
      </c>
    </row>
    <row r="448" spans="1:21" ht="17.25" customHeight="1" outlineLevel="1" x14ac:dyDescent="0.25">
      <c r="A448" s="75" t="s">
        <v>464</v>
      </c>
      <c r="B448" s="166" t="s">
        <v>786</v>
      </c>
      <c r="C448" s="166"/>
      <c r="D448" s="166"/>
      <c r="E448" s="166"/>
      <c r="F448" s="166"/>
      <c r="G448" s="166"/>
      <c r="H448" s="166"/>
      <c r="I448" s="4"/>
      <c r="J448" s="123">
        <f t="shared" si="349"/>
        <v>845.73998400000005</v>
      </c>
      <c r="K448" s="32">
        <v>60</v>
      </c>
      <c r="L448" s="10">
        <v>2.95</v>
      </c>
      <c r="M448" s="10">
        <f t="shared" si="350"/>
        <v>177</v>
      </c>
      <c r="N448" s="10">
        <f t="shared" si="351"/>
        <v>71.154000000000011</v>
      </c>
      <c r="O448" s="10">
        <f t="shared" si="352"/>
        <v>248.154</v>
      </c>
      <c r="P448" s="10">
        <f t="shared" si="356"/>
        <v>143.92931999999999</v>
      </c>
      <c r="Q448" s="27">
        <v>312.7</v>
      </c>
      <c r="R448" s="10">
        <f t="shared" si="353"/>
        <v>704.78332</v>
      </c>
      <c r="S448" s="10">
        <f t="shared" si="354"/>
        <v>140.95666400000002</v>
      </c>
      <c r="T448" s="10">
        <f t="shared" si="355"/>
        <v>845.73998400000005</v>
      </c>
      <c r="U448" s="4">
        <v>1088</v>
      </c>
    </row>
    <row r="449" spans="1:21" s="15" customFormat="1" ht="30" customHeight="1" outlineLevel="1" x14ac:dyDescent="0.25">
      <c r="A449" s="75" t="s">
        <v>465</v>
      </c>
      <c r="B449" s="160" t="s">
        <v>243</v>
      </c>
      <c r="C449" s="160"/>
      <c r="D449" s="160"/>
      <c r="E449" s="160"/>
      <c r="F449" s="160"/>
      <c r="G449" s="160"/>
      <c r="H449" s="160"/>
      <c r="I449" s="11"/>
      <c r="J449" s="122">
        <f t="shared" si="349"/>
        <v>897.93998399999998</v>
      </c>
      <c r="K449" s="31">
        <v>60</v>
      </c>
      <c r="L449" s="12">
        <v>2.95</v>
      </c>
      <c r="M449" s="12">
        <f t="shared" si="350"/>
        <v>177</v>
      </c>
      <c r="N449" s="12">
        <f t="shared" si="351"/>
        <v>71.154000000000011</v>
      </c>
      <c r="O449" s="12">
        <f t="shared" si="352"/>
        <v>248.154</v>
      </c>
      <c r="P449" s="12">
        <f t="shared" si="356"/>
        <v>143.92931999999999</v>
      </c>
      <c r="Q449" s="26">
        <v>356.2</v>
      </c>
      <c r="R449" s="12">
        <f t="shared" si="353"/>
        <v>748.28332</v>
      </c>
      <c r="S449" s="12">
        <f t="shared" si="354"/>
        <v>149.65666400000001</v>
      </c>
      <c r="T449" s="12">
        <f t="shared" si="355"/>
        <v>897.93998399999998</v>
      </c>
      <c r="U449" s="11">
        <v>1088</v>
      </c>
    </row>
    <row r="450" spans="1:21" outlineLevel="1" x14ac:dyDescent="0.25">
      <c r="A450" s="75" t="s">
        <v>466</v>
      </c>
      <c r="B450" s="166" t="s">
        <v>244</v>
      </c>
      <c r="C450" s="166"/>
      <c r="D450" s="166"/>
      <c r="E450" s="166"/>
      <c r="F450" s="166"/>
      <c r="G450" s="166"/>
      <c r="H450" s="166"/>
      <c r="I450" s="4"/>
      <c r="J450" s="123">
        <f t="shared" si="349"/>
        <v>821.90798399999994</v>
      </c>
      <c r="K450" s="32">
        <v>60</v>
      </c>
      <c r="L450" s="10">
        <v>2.95</v>
      </c>
      <c r="M450" s="10">
        <f t="shared" si="350"/>
        <v>177</v>
      </c>
      <c r="N450" s="10">
        <f t="shared" si="351"/>
        <v>71.154000000000011</v>
      </c>
      <c r="O450" s="10">
        <f t="shared" si="352"/>
        <v>248.154</v>
      </c>
      <c r="P450" s="10">
        <f t="shared" si="356"/>
        <v>143.92931999999999</v>
      </c>
      <c r="Q450" s="27">
        <v>292.83999999999997</v>
      </c>
      <c r="R450" s="10">
        <f t="shared" si="353"/>
        <v>684.92331999999999</v>
      </c>
      <c r="S450" s="10">
        <f t="shared" si="354"/>
        <v>136.98466400000001</v>
      </c>
      <c r="T450" s="10">
        <f t="shared" si="355"/>
        <v>821.90798399999994</v>
      </c>
      <c r="U450" s="4">
        <v>1088</v>
      </c>
    </row>
    <row r="451" spans="1:21" outlineLevel="1" x14ac:dyDescent="0.25">
      <c r="A451" s="75" t="s">
        <v>467</v>
      </c>
      <c r="B451" s="166" t="s">
        <v>245</v>
      </c>
      <c r="C451" s="166"/>
      <c r="D451" s="166"/>
      <c r="E451" s="166"/>
      <c r="F451" s="166"/>
      <c r="G451" s="166"/>
      <c r="H451" s="166"/>
      <c r="I451" s="4"/>
      <c r="J451" s="123">
        <f t="shared" si="349"/>
        <v>804.51998400000002</v>
      </c>
      <c r="K451" s="32">
        <v>60</v>
      </c>
      <c r="L451" s="10">
        <v>2.95</v>
      </c>
      <c r="M451" s="10">
        <f t="shared" si="350"/>
        <v>177</v>
      </c>
      <c r="N451" s="10">
        <f t="shared" si="351"/>
        <v>71.154000000000011</v>
      </c>
      <c r="O451" s="10">
        <f t="shared" si="352"/>
        <v>248.154</v>
      </c>
      <c r="P451" s="10">
        <f t="shared" si="356"/>
        <v>143.92931999999999</v>
      </c>
      <c r="Q451" s="27">
        <v>278.35000000000002</v>
      </c>
      <c r="R451" s="10">
        <f t="shared" si="353"/>
        <v>670.43331999999998</v>
      </c>
      <c r="S451" s="10">
        <f t="shared" si="354"/>
        <v>134.08666400000001</v>
      </c>
      <c r="T451" s="10">
        <f t="shared" si="355"/>
        <v>804.51998400000002</v>
      </c>
      <c r="U451" s="4">
        <v>1088</v>
      </c>
    </row>
    <row r="452" spans="1:21" outlineLevel="1" x14ac:dyDescent="0.25">
      <c r="A452" s="75" t="s">
        <v>468</v>
      </c>
      <c r="B452" s="166" t="s">
        <v>246</v>
      </c>
      <c r="C452" s="166"/>
      <c r="D452" s="166"/>
      <c r="E452" s="166"/>
      <c r="F452" s="166"/>
      <c r="G452" s="166"/>
      <c r="H452" s="166"/>
      <c r="I452" s="4"/>
      <c r="J452" s="123">
        <f t="shared" si="349"/>
        <v>739.38398400000005</v>
      </c>
      <c r="K452" s="32">
        <v>60</v>
      </c>
      <c r="L452" s="10">
        <v>2.95</v>
      </c>
      <c r="M452" s="10">
        <f t="shared" si="350"/>
        <v>177</v>
      </c>
      <c r="N452" s="10">
        <f t="shared" si="351"/>
        <v>71.154000000000011</v>
      </c>
      <c r="O452" s="10">
        <f t="shared" si="352"/>
        <v>248.154</v>
      </c>
      <c r="P452" s="10">
        <f t="shared" si="356"/>
        <v>143.92931999999999</v>
      </c>
      <c r="Q452" s="27">
        <v>224.07</v>
      </c>
      <c r="R452" s="10">
        <f t="shared" si="353"/>
        <v>616.15332000000001</v>
      </c>
      <c r="S452" s="10">
        <f t="shared" si="354"/>
        <v>123.230664</v>
      </c>
      <c r="T452" s="10">
        <f t="shared" si="355"/>
        <v>739.38398400000005</v>
      </c>
      <c r="U452" s="4">
        <v>1088</v>
      </c>
    </row>
    <row r="453" spans="1:21" s="15" customFormat="1" ht="28.5" customHeight="1" outlineLevel="1" x14ac:dyDescent="0.25">
      <c r="A453" s="75" t="s">
        <v>469</v>
      </c>
      <c r="B453" s="160" t="s">
        <v>247</v>
      </c>
      <c r="C453" s="160"/>
      <c r="D453" s="160"/>
      <c r="E453" s="160"/>
      <c r="F453" s="160"/>
      <c r="G453" s="160"/>
      <c r="H453" s="160"/>
      <c r="I453" s="11"/>
      <c r="J453" s="122">
        <f t="shared" si="349"/>
        <v>789.62798399999997</v>
      </c>
      <c r="K453" s="31">
        <v>60</v>
      </c>
      <c r="L453" s="12">
        <v>2.95</v>
      </c>
      <c r="M453" s="12">
        <f t="shared" si="350"/>
        <v>177</v>
      </c>
      <c r="N453" s="12">
        <f t="shared" si="351"/>
        <v>71.154000000000011</v>
      </c>
      <c r="O453" s="12">
        <f t="shared" si="352"/>
        <v>248.154</v>
      </c>
      <c r="P453" s="12">
        <f t="shared" si="356"/>
        <v>143.92931999999999</v>
      </c>
      <c r="Q453" s="26">
        <v>265.94</v>
      </c>
      <c r="R453" s="12">
        <f t="shared" si="353"/>
        <v>658.02332000000001</v>
      </c>
      <c r="S453" s="12">
        <f t="shared" si="354"/>
        <v>131.60466400000001</v>
      </c>
      <c r="T453" s="12">
        <f t="shared" si="355"/>
        <v>789.62798399999997</v>
      </c>
      <c r="U453" s="11">
        <v>1088</v>
      </c>
    </row>
    <row r="454" spans="1:21" s="18" customFormat="1" ht="15.75" customHeight="1" outlineLevel="1" x14ac:dyDescent="0.25">
      <c r="A454" s="139" t="s">
        <v>470</v>
      </c>
      <c r="B454" s="176" t="s">
        <v>293</v>
      </c>
      <c r="C454" s="176"/>
      <c r="D454" s="176"/>
      <c r="E454" s="176"/>
      <c r="F454" s="176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9"/>
    </row>
    <row r="455" spans="1:21" s="18" customFormat="1" ht="15.75" customHeight="1" outlineLevel="1" x14ac:dyDescent="0.25">
      <c r="A455" s="75" t="s">
        <v>471</v>
      </c>
      <c r="B455" s="166" t="s">
        <v>80</v>
      </c>
      <c r="C455" s="166"/>
      <c r="D455" s="166"/>
      <c r="E455" s="166"/>
      <c r="F455" s="166"/>
      <c r="G455" s="166"/>
      <c r="H455" s="66"/>
      <c r="I455" s="66"/>
      <c r="J455" s="123">
        <f>T455</f>
        <v>156.94132800000003</v>
      </c>
      <c r="K455" s="32">
        <v>20</v>
      </c>
      <c r="L455" s="10">
        <v>2.95</v>
      </c>
      <c r="M455" s="10">
        <f>L455*K455</f>
        <v>59</v>
      </c>
      <c r="N455" s="10">
        <f>M455*40.2%</f>
        <v>23.718</v>
      </c>
      <c r="O455" s="10">
        <f>N455+M455</f>
        <v>82.718000000000004</v>
      </c>
      <c r="P455" s="10">
        <f>O455*58%</f>
        <v>47.976439999999997</v>
      </c>
      <c r="Q455" s="27">
        <v>0.09</v>
      </c>
      <c r="R455" s="10">
        <f>Q455+P455+O455</f>
        <v>130.78444000000002</v>
      </c>
      <c r="S455" s="10">
        <f>R455*20%</f>
        <v>26.156888000000006</v>
      </c>
      <c r="T455" s="10">
        <f>S455+R455</f>
        <v>156.94132800000003</v>
      </c>
      <c r="U455" s="9"/>
    </row>
    <row r="456" spans="1:21" s="15" customFormat="1" ht="20.25" customHeight="1" outlineLevel="1" x14ac:dyDescent="0.25">
      <c r="A456" s="75" t="s">
        <v>630</v>
      </c>
      <c r="B456" s="160" t="s">
        <v>322</v>
      </c>
      <c r="C456" s="160"/>
      <c r="D456" s="160"/>
      <c r="E456" s="160"/>
      <c r="F456" s="160"/>
      <c r="G456" s="160"/>
      <c r="H456" s="160"/>
      <c r="I456" s="11"/>
      <c r="J456" s="122">
        <f>T456</f>
        <v>474.56798399999991</v>
      </c>
      <c r="K456" s="31">
        <v>60</v>
      </c>
      <c r="L456" s="12">
        <v>2.95</v>
      </c>
      <c r="M456" s="12">
        <f>L456*K456</f>
        <v>177</v>
      </c>
      <c r="N456" s="12">
        <f>M456*40.2%</f>
        <v>71.154000000000011</v>
      </c>
      <c r="O456" s="12">
        <f>N456+M456</f>
        <v>248.154</v>
      </c>
      <c r="P456" s="12">
        <f>O456*58%</f>
        <v>143.92931999999999</v>
      </c>
      <c r="Q456" s="26">
        <v>3.39</v>
      </c>
      <c r="R456" s="12">
        <f>Q456+P456+O456</f>
        <v>395.47331999999994</v>
      </c>
      <c r="S456" s="12">
        <f>R456*20%</f>
        <v>79.094663999999995</v>
      </c>
      <c r="T456" s="12">
        <f>S456+R456</f>
        <v>474.56798399999991</v>
      </c>
      <c r="U456" s="11">
        <v>430</v>
      </c>
    </row>
    <row r="457" spans="1:21" s="18" customFormat="1" ht="15.75" customHeight="1" outlineLevel="1" x14ac:dyDescent="0.25">
      <c r="A457" s="139" t="s">
        <v>472</v>
      </c>
      <c r="B457" s="176" t="s">
        <v>163</v>
      </c>
      <c r="C457" s="176"/>
      <c r="D457" s="176"/>
      <c r="E457" s="176"/>
      <c r="F457" s="176"/>
      <c r="G457" s="176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9"/>
    </row>
    <row r="458" spans="1:21" s="18" customFormat="1" ht="15.75" customHeight="1" outlineLevel="1" x14ac:dyDescent="0.25">
      <c r="A458" s="75" t="s">
        <v>473</v>
      </c>
      <c r="B458" s="166" t="s">
        <v>80</v>
      </c>
      <c r="C458" s="166"/>
      <c r="D458" s="166"/>
      <c r="E458" s="166"/>
      <c r="F458" s="166"/>
      <c r="G458" s="166"/>
      <c r="H458" s="66"/>
      <c r="I458" s="66"/>
      <c r="J458" s="123">
        <f>T458</f>
        <v>417.25932</v>
      </c>
      <c r="K458" s="32">
        <v>50</v>
      </c>
      <c r="L458" s="10">
        <v>2.95</v>
      </c>
      <c r="M458" s="10">
        <f>L458*K458</f>
        <v>147.5</v>
      </c>
      <c r="N458" s="10">
        <f>M458*40.2%</f>
        <v>59.295000000000002</v>
      </c>
      <c r="O458" s="10">
        <f>N458+M458</f>
        <v>206.79500000000002</v>
      </c>
      <c r="P458" s="10">
        <f>O458*58%</f>
        <v>119.94110000000001</v>
      </c>
      <c r="Q458" s="27">
        <v>20.98</v>
      </c>
      <c r="R458" s="10">
        <f>Q458+P458+O458</f>
        <v>347.71609999999998</v>
      </c>
      <c r="S458" s="10">
        <f>R458*20%</f>
        <v>69.543220000000005</v>
      </c>
      <c r="T458" s="10">
        <f>S458+R458</f>
        <v>417.25932</v>
      </c>
      <c r="U458" s="9"/>
    </row>
    <row r="459" spans="1:21" outlineLevel="1" x14ac:dyDescent="0.25">
      <c r="A459" s="75" t="s">
        <v>474</v>
      </c>
      <c r="B459" s="166" t="s">
        <v>324</v>
      </c>
      <c r="C459" s="166"/>
      <c r="D459" s="166"/>
      <c r="E459" s="166"/>
      <c r="F459" s="166"/>
      <c r="G459" s="166"/>
      <c r="H459" s="166"/>
      <c r="I459" s="4"/>
      <c r="J459" s="123">
        <f>T459</f>
        <v>774.90064800000005</v>
      </c>
      <c r="K459" s="32">
        <v>70</v>
      </c>
      <c r="L459" s="10">
        <v>2.95</v>
      </c>
      <c r="M459" s="10">
        <f>L459*K459</f>
        <v>206.5</v>
      </c>
      <c r="N459" s="10">
        <f>M459*40.2%</f>
        <v>83.013000000000005</v>
      </c>
      <c r="O459" s="10">
        <f>N459+M459</f>
        <v>289.51300000000003</v>
      </c>
      <c r="P459" s="10">
        <f t="shared" ref="P459:P460" si="357">O459*58%</f>
        <v>167.91754</v>
      </c>
      <c r="Q459" s="27">
        <v>188.32</v>
      </c>
      <c r="R459" s="10">
        <f>Q459+P459+O459</f>
        <v>645.75054</v>
      </c>
      <c r="S459" s="10">
        <f>R459*20%</f>
        <v>129.15010800000002</v>
      </c>
      <c r="T459" s="10">
        <f>S459+R459</f>
        <v>774.90064800000005</v>
      </c>
      <c r="U459" s="4">
        <v>1617</v>
      </c>
    </row>
    <row r="460" spans="1:21" ht="19.5" customHeight="1" outlineLevel="1" x14ac:dyDescent="0.25">
      <c r="A460" s="75" t="s">
        <v>475</v>
      </c>
      <c r="B460" s="166" t="s">
        <v>325</v>
      </c>
      <c r="C460" s="166"/>
      <c r="D460" s="166"/>
      <c r="E460" s="166"/>
      <c r="F460" s="166"/>
      <c r="G460" s="166"/>
      <c r="H460" s="166"/>
      <c r="I460" s="4"/>
      <c r="J460" s="123">
        <f>T460</f>
        <v>539.22398399999997</v>
      </c>
      <c r="K460" s="32">
        <v>60</v>
      </c>
      <c r="L460" s="10">
        <v>2.95</v>
      </c>
      <c r="M460" s="10">
        <f>L460*K460</f>
        <v>177</v>
      </c>
      <c r="N460" s="10">
        <f>M460*40.2%</f>
        <v>71.154000000000011</v>
      </c>
      <c r="O460" s="10">
        <f>N460+M460</f>
        <v>248.154</v>
      </c>
      <c r="P460" s="10">
        <f t="shared" si="357"/>
        <v>143.92931999999999</v>
      </c>
      <c r="Q460" s="27">
        <v>57.27</v>
      </c>
      <c r="R460" s="10">
        <f>Q460+P460+O460</f>
        <v>449.35332</v>
      </c>
      <c r="S460" s="10">
        <f>R460*20%</f>
        <v>89.870664000000005</v>
      </c>
      <c r="T460" s="10">
        <f>S460+R460</f>
        <v>539.22398399999997</v>
      </c>
      <c r="U460" s="4">
        <v>1617</v>
      </c>
    </row>
    <row r="461" spans="1:21" s="18" customFormat="1" ht="15.75" customHeight="1" outlineLevel="1" x14ac:dyDescent="0.25">
      <c r="A461" s="139" t="s">
        <v>476</v>
      </c>
      <c r="B461" s="191" t="s">
        <v>251</v>
      </c>
      <c r="C461" s="191"/>
      <c r="D461" s="191"/>
      <c r="E461" s="191"/>
      <c r="F461" s="191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  <c r="U461" s="9"/>
    </row>
    <row r="462" spans="1:21" s="18" customFormat="1" ht="15.75" customHeight="1" outlineLevel="1" x14ac:dyDescent="0.25">
      <c r="A462" s="75" t="s">
        <v>477</v>
      </c>
      <c r="B462" s="166" t="s">
        <v>80</v>
      </c>
      <c r="C462" s="166"/>
      <c r="D462" s="166"/>
      <c r="E462" s="166"/>
      <c r="F462" s="166"/>
      <c r="G462" s="166"/>
      <c r="H462" s="66"/>
      <c r="I462" s="66"/>
      <c r="J462" s="123">
        <f>T462</f>
        <v>78.416663999999997</v>
      </c>
      <c r="K462" s="32">
        <v>10</v>
      </c>
      <c r="L462" s="10">
        <v>2.95</v>
      </c>
      <c r="M462" s="10">
        <f>L462*K462</f>
        <v>29.5</v>
      </c>
      <c r="N462" s="10">
        <f>M462*40.2%</f>
        <v>11.859</v>
      </c>
      <c r="O462" s="10">
        <f>N462+M462</f>
        <v>41.359000000000002</v>
      </c>
      <c r="P462" s="10">
        <f>O462*58%</f>
        <v>23.988219999999998</v>
      </c>
      <c r="Q462" s="27">
        <v>0</v>
      </c>
      <c r="R462" s="10">
        <f>Q462+P462+O462</f>
        <v>65.347219999999993</v>
      </c>
      <c r="S462" s="10">
        <f>R462*20%</f>
        <v>13.069443999999999</v>
      </c>
      <c r="T462" s="10">
        <f>S462+R462</f>
        <v>78.416663999999997</v>
      </c>
      <c r="U462" s="9"/>
    </row>
    <row r="463" spans="1:21" ht="17.25" customHeight="1" outlineLevel="1" x14ac:dyDescent="0.25">
      <c r="A463" s="75" t="s">
        <v>478</v>
      </c>
      <c r="B463" s="166" t="s">
        <v>760</v>
      </c>
      <c r="C463" s="166"/>
      <c r="D463" s="166"/>
      <c r="E463" s="166"/>
      <c r="F463" s="166"/>
      <c r="G463" s="166"/>
      <c r="H463" s="166"/>
      <c r="I463" s="4"/>
      <c r="J463" s="123">
        <f>T463</f>
        <v>241.46599199999997</v>
      </c>
      <c r="K463" s="32">
        <v>30</v>
      </c>
      <c r="L463" s="10">
        <v>2.95</v>
      </c>
      <c r="M463" s="10">
        <f>L463*K463</f>
        <v>88.5</v>
      </c>
      <c r="N463" s="10">
        <f>M463*40.2%</f>
        <v>35.577000000000005</v>
      </c>
      <c r="O463" s="10">
        <f>N463+M463</f>
        <v>124.077</v>
      </c>
      <c r="P463" s="10">
        <f t="shared" ref="P463:P464" si="358">O463*58%</f>
        <v>71.964659999999995</v>
      </c>
      <c r="Q463" s="27">
        <v>5.18</v>
      </c>
      <c r="R463" s="10">
        <f>Q463+P463+O463</f>
        <v>201.22165999999999</v>
      </c>
      <c r="S463" s="10">
        <f>R463*20%</f>
        <v>40.244332</v>
      </c>
      <c r="T463" s="10">
        <f>S463+R463</f>
        <v>241.46599199999997</v>
      </c>
      <c r="U463" s="4">
        <v>1450</v>
      </c>
    </row>
    <row r="464" spans="1:21" ht="18.75" customHeight="1" outlineLevel="1" x14ac:dyDescent="0.25">
      <c r="A464" s="75" t="s">
        <v>479</v>
      </c>
      <c r="B464" s="166" t="s">
        <v>328</v>
      </c>
      <c r="C464" s="166"/>
      <c r="D464" s="166"/>
      <c r="E464" s="166"/>
      <c r="F464" s="166"/>
      <c r="G464" s="166"/>
      <c r="H464" s="166"/>
      <c r="I464" s="4"/>
      <c r="J464" s="123">
        <f>T464</f>
        <v>163.049328</v>
      </c>
      <c r="K464" s="32">
        <v>20</v>
      </c>
      <c r="L464" s="10">
        <v>2.95</v>
      </c>
      <c r="M464" s="10">
        <f>L464*K464</f>
        <v>59</v>
      </c>
      <c r="N464" s="10">
        <f>M464*40.2%</f>
        <v>23.718</v>
      </c>
      <c r="O464" s="10">
        <f>N464+M464</f>
        <v>82.718000000000004</v>
      </c>
      <c r="P464" s="10">
        <f t="shared" si="358"/>
        <v>47.976439999999997</v>
      </c>
      <c r="Q464" s="27">
        <v>5.18</v>
      </c>
      <c r="R464" s="10">
        <f>Q464+P464+O464</f>
        <v>135.87443999999999</v>
      </c>
      <c r="S464" s="10">
        <f>R464*20%</f>
        <v>27.174887999999999</v>
      </c>
      <c r="T464" s="10">
        <f>S464+R464</f>
        <v>163.049328</v>
      </c>
      <c r="U464" s="4">
        <v>535</v>
      </c>
    </row>
    <row r="465" spans="1:21" s="18" customFormat="1" ht="15.75" customHeight="1" outlineLevel="1" x14ac:dyDescent="0.25">
      <c r="A465" s="139" t="s">
        <v>480</v>
      </c>
      <c r="B465" s="176" t="s">
        <v>311</v>
      </c>
      <c r="C465" s="176"/>
      <c r="D465" s="176"/>
      <c r="E465" s="176"/>
      <c r="F465" s="176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  <c r="R465" s="176"/>
      <c r="S465" s="176"/>
      <c r="T465" s="176"/>
      <c r="U465" s="9"/>
    </row>
    <row r="466" spans="1:21" s="18" customFormat="1" ht="15.75" customHeight="1" outlineLevel="1" x14ac:dyDescent="0.25">
      <c r="A466" s="75" t="s">
        <v>481</v>
      </c>
      <c r="B466" s="166" t="s">
        <v>80</v>
      </c>
      <c r="C466" s="166"/>
      <c r="D466" s="166"/>
      <c r="E466" s="166"/>
      <c r="F466" s="166"/>
      <c r="G466" s="166"/>
      <c r="H466" s="66"/>
      <c r="I466" s="66"/>
      <c r="J466" s="123">
        <f>T466</f>
        <v>78.416663999999997</v>
      </c>
      <c r="K466" s="32">
        <v>10</v>
      </c>
      <c r="L466" s="10">
        <v>2.95</v>
      </c>
      <c r="M466" s="10">
        <f>L466*K466</f>
        <v>29.5</v>
      </c>
      <c r="N466" s="10">
        <f>M466*40.2%</f>
        <v>11.859</v>
      </c>
      <c r="O466" s="10">
        <f>N466+M466</f>
        <v>41.359000000000002</v>
      </c>
      <c r="P466" s="10">
        <f>O466*58%</f>
        <v>23.988219999999998</v>
      </c>
      <c r="Q466" s="27">
        <v>0</v>
      </c>
      <c r="R466" s="10">
        <f>Q466+P466+O466</f>
        <v>65.347219999999993</v>
      </c>
      <c r="S466" s="10">
        <f>R466*20%</f>
        <v>13.069443999999999</v>
      </c>
      <c r="T466" s="10">
        <f>S466+R466</f>
        <v>78.416663999999997</v>
      </c>
      <c r="U466" s="9"/>
    </row>
    <row r="467" spans="1:21" ht="22.5" customHeight="1" outlineLevel="1" x14ac:dyDescent="0.25">
      <c r="A467" s="75" t="s">
        <v>482</v>
      </c>
      <c r="B467" s="166" t="s">
        <v>330</v>
      </c>
      <c r="C467" s="166"/>
      <c r="D467" s="166"/>
      <c r="E467" s="166"/>
      <c r="F467" s="166"/>
      <c r="G467" s="166"/>
      <c r="H467" s="166"/>
      <c r="I467" s="4"/>
      <c r="J467" s="123">
        <f>T467</f>
        <v>564.22864800000002</v>
      </c>
      <c r="K467" s="32">
        <v>70</v>
      </c>
      <c r="L467" s="10">
        <v>2.95</v>
      </c>
      <c r="M467" s="10">
        <f>L467*K467</f>
        <v>206.5</v>
      </c>
      <c r="N467" s="10">
        <f>M467*40.2%</f>
        <v>83.013000000000005</v>
      </c>
      <c r="O467" s="10">
        <f>N467+M467</f>
        <v>289.51300000000003</v>
      </c>
      <c r="P467" s="10">
        <f t="shared" ref="P467:P485" si="359">O467*58%</f>
        <v>167.91754</v>
      </c>
      <c r="Q467" s="27">
        <v>12.76</v>
      </c>
      <c r="R467" s="10">
        <f>Q467+P467+O467</f>
        <v>470.19054000000006</v>
      </c>
      <c r="S467" s="10">
        <f>R467*20%</f>
        <v>94.038108000000022</v>
      </c>
      <c r="T467" s="10">
        <f>S467+R467</f>
        <v>564.22864800000002</v>
      </c>
      <c r="U467" s="4">
        <v>567</v>
      </c>
    </row>
    <row r="468" spans="1:21" ht="33.75" customHeight="1" outlineLevel="1" x14ac:dyDescent="0.25">
      <c r="A468" s="189" t="s">
        <v>483</v>
      </c>
      <c r="B468" s="162" t="s">
        <v>332</v>
      </c>
      <c r="C468" s="162"/>
      <c r="D468" s="162"/>
      <c r="E468" s="162"/>
      <c r="F468" s="162"/>
      <c r="G468" s="162"/>
      <c r="H468" s="4"/>
      <c r="I468" s="4"/>
      <c r="J468" s="123"/>
      <c r="K468" s="32"/>
      <c r="L468" s="10"/>
      <c r="M468" s="10"/>
      <c r="N468" s="10"/>
      <c r="O468" s="10"/>
      <c r="P468" s="10">
        <f t="shared" si="359"/>
        <v>0</v>
      </c>
      <c r="Q468" s="27"/>
      <c r="R468" s="10"/>
      <c r="S468" s="10"/>
      <c r="T468" s="10"/>
      <c r="U468" s="4"/>
    </row>
    <row r="469" spans="1:21" ht="14.25" customHeight="1" outlineLevel="1" x14ac:dyDescent="0.25">
      <c r="A469" s="189"/>
      <c r="B469" s="166" t="s">
        <v>431</v>
      </c>
      <c r="C469" s="166"/>
      <c r="D469" s="166"/>
      <c r="E469" s="166"/>
      <c r="F469" s="166"/>
      <c r="G469" s="166"/>
      <c r="H469" s="4"/>
      <c r="I469" s="4"/>
      <c r="J469" s="123">
        <f>T469</f>
        <v>78.416663999999997</v>
      </c>
      <c r="K469" s="32">
        <v>10</v>
      </c>
      <c r="L469" s="10">
        <v>2.95</v>
      </c>
      <c r="M469" s="10">
        <f>L469*K469</f>
        <v>29.5</v>
      </c>
      <c r="N469" s="10">
        <f>M469*40.2%</f>
        <v>11.859</v>
      </c>
      <c r="O469" s="10">
        <f>N469+M469</f>
        <v>41.359000000000002</v>
      </c>
      <c r="P469" s="10">
        <f t="shared" si="359"/>
        <v>23.988219999999998</v>
      </c>
      <c r="Q469" s="27">
        <v>0</v>
      </c>
      <c r="R469" s="10">
        <f>Q469+P469+O469</f>
        <v>65.347219999999993</v>
      </c>
      <c r="S469" s="10">
        <f>R469*20%</f>
        <v>13.069443999999999</v>
      </c>
      <c r="T469" s="10">
        <f>S469+R469</f>
        <v>78.416663999999997</v>
      </c>
      <c r="U469" s="4"/>
    </row>
    <row r="470" spans="1:21" ht="22.5" customHeight="1" outlineLevel="1" x14ac:dyDescent="0.25">
      <c r="A470" s="189"/>
      <c r="B470" s="166" t="s">
        <v>788</v>
      </c>
      <c r="C470" s="166"/>
      <c r="D470" s="166"/>
      <c r="E470" s="166"/>
      <c r="F470" s="166"/>
      <c r="G470" s="166"/>
      <c r="H470" s="166"/>
      <c r="I470" s="4"/>
      <c r="J470" s="123">
        <f>T470</f>
        <v>616.39264800000012</v>
      </c>
      <c r="K470" s="32">
        <v>70</v>
      </c>
      <c r="L470" s="10">
        <v>2.95</v>
      </c>
      <c r="M470" s="10">
        <f>L470*K470</f>
        <v>206.5</v>
      </c>
      <c r="N470" s="10">
        <f>M470*40.2%</f>
        <v>83.013000000000005</v>
      </c>
      <c r="O470" s="10">
        <f>N470+M470</f>
        <v>289.51300000000003</v>
      </c>
      <c r="P470" s="10">
        <f t="shared" si="359"/>
        <v>167.91754</v>
      </c>
      <c r="Q470" s="27">
        <v>56.23</v>
      </c>
      <c r="R470" s="10">
        <f>Q470+P470+O470</f>
        <v>513.66054000000008</v>
      </c>
      <c r="S470" s="10">
        <f>R470*20%</f>
        <v>102.73210800000003</v>
      </c>
      <c r="T470" s="10">
        <f>S470+R470</f>
        <v>616.39264800000012</v>
      </c>
      <c r="U470" s="4">
        <v>567</v>
      </c>
    </row>
    <row r="471" spans="1:21" ht="19.5" customHeight="1" outlineLevel="1" x14ac:dyDescent="0.25">
      <c r="A471" s="189"/>
      <c r="B471" s="166" t="s">
        <v>430</v>
      </c>
      <c r="C471" s="166"/>
      <c r="D471" s="166"/>
      <c r="E471" s="166"/>
      <c r="F471" s="166"/>
      <c r="G471" s="166"/>
      <c r="H471" s="166"/>
      <c r="I471" s="4"/>
      <c r="J471" s="123">
        <f>T471</f>
        <v>435.91932000000008</v>
      </c>
      <c r="K471" s="32">
        <v>50</v>
      </c>
      <c r="L471" s="10">
        <v>2.95</v>
      </c>
      <c r="M471" s="10">
        <f>L471*K471</f>
        <v>147.5</v>
      </c>
      <c r="N471" s="10">
        <f>M471*40.2%</f>
        <v>59.295000000000002</v>
      </c>
      <c r="O471" s="10">
        <f>N471+M471</f>
        <v>206.79500000000002</v>
      </c>
      <c r="P471" s="10">
        <f t="shared" si="359"/>
        <v>119.94110000000001</v>
      </c>
      <c r="Q471" s="27">
        <v>36.53</v>
      </c>
      <c r="R471" s="10">
        <f>Q471+P471+O471</f>
        <v>363.26610000000005</v>
      </c>
      <c r="S471" s="10">
        <f>R471*20%</f>
        <v>72.653220000000019</v>
      </c>
      <c r="T471" s="10">
        <f>S471+R471</f>
        <v>435.91932000000008</v>
      </c>
      <c r="U471" s="4">
        <v>567</v>
      </c>
    </row>
    <row r="472" spans="1:21" ht="18" customHeight="1" outlineLevel="1" x14ac:dyDescent="0.25">
      <c r="A472" s="189" t="s">
        <v>484</v>
      </c>
      <c r="B472" s="162" t="s">
        <v>333</v>
      </c>
      <c r="C472" s="162"/>
      <c r="D472" s="162"/>
      <c r="E472" s="162"/>
      <c r="F472" s="162"/>
      <c r="G472" s="162"/>
      <c r="H472" s="162"/>
      <c r="I472" s="4"/>
      <c r="J472" s="123"/>
      <c r="K472" s="32"/>
      <c r="L472" s="10"/>
      <c r="M472" s="10"/>
      <c r="N472" s="10"/>
      <c r="O472" s="10"/>
      <c r="P472" s="10">
        <f t="shared" si="359"/>
        <v>0</v>
      </c>
      <c r="Q472" s="27"/>
      <c r="R472" s="10"/>
      <c r="S472" s="10"/>
      <c r="T472" s="10"/>
      <c r="U472" s="4"/>
    </row>
    <row r="473" spans="1:21" ht="24" customHeight="1" outlineLevel="1" x14ac:dyDescent="0.25">
      <c r="A473" s="189"/>
      <c r="B473" s="166" t="s">
        <v>431</v>
      </c>
      <c r="C473" s="166"/>
      <c r="D473" s="166"/>
      <c r="E473" s="166"/>
      <c r="F473" s="166"/>
      <c r="G473" s="166"/>
      <c r="H473" s="46"/>
      <c r="I473" s="4"/>
      <c r="J473" s="123">
        <f>T473</f>
        <v>78.416663999999997</v>
      </c>
      <c r="K473" s="32">
        <v>10</v>
      </c>
      <c r="L473" s="10">
        <v>2.95</v>
      </c>
      <c r="M473" s="10">
        <f>L473*K473</f>
        <v>29.5</v>
      </c>
      <c r="N473" s="10">
        <f>M473*40.2%</f>
        <v>11.859</v>
      </c>
      <c r="O473" s="10">
        <f>N473+M473</f>
        <v>41.359000000000002</v>
      </c>
      <c r="P473" s="10">
        <f t="shared" si="359"/>
        <v>23.988219999999998</v>
      </c>
      <c r="Q473" s="27">
        <v>0</v>
      </c>
      <c r="R473" s="10">
        <f>Q473+P473+O473</f>
        <v>65.347219999999993</v>
      </c>
      <c r="S473" s="10">
        <f>R473*20%</f>
        <v>13.069443999999999</v>
      </c>
      <c r="T473" s="10">
        <f>S473+R473</f>
        <v>78.416663999999997</v>
      </c>
      <c r="U473" s="4"/>
    </row>
    <row r="474" spans="1:21" ht="18" customHeight="1" outlineLevel="1" x14ac:dyDescent="0.25">
      <c r="A474" s="189"/>
      <c r="B474" s="166" t="s">
        <v>787</v>
      </c>
      <c r="C474" s="166"/>
      <c r="D474" s="166"/>
      <c r="E474" s="166"/>
      <c r="F474" s="166"/>
      <c r="G474" s="166"/>
      <c r="H474" s="166"/>
      <c r="I474" s="4"/>
      <c r="J474" s="123">
        <f t="shared" ref="J474:J539" si="360">T474</f>
        <v>244.94166000000001</v>
      </c>
      <c r="K474" s="32">
        <v>25</v>
      </c>
      <c r="L474" s="10">
        <v>2.95</v>
      </c>
      <c r="M474" s="10">
        <f t="shared" ref="M474:M537" si="361">L474*K474</f>
        <v>73.75</v>
      </c>
      <c r="N474" s="10">
        <f t="shared" ref="N474:N537" si="362">M474*40.2%</f>
        <v>29.647500000000001</v>
      </c>
      <c r="O474" s="10">
        <f t="shared" ref="O474:O537" si="363">N474+M474</f>
        <v>103.39750000000001</v>
      </c>
      <c r="P474" s="10">
        <f t="shared" si="359"/>
        <v>59.970550000000003</v>
      </c>
      <c r="Q474" s="27">
        <v>40.75</v>
      </c>
      <c r="R474" s="10">
        <f t="shared" ref="R474:R537" si="364">Q474+P474+O474</f>
        <v>204.11805000000001</v>
      </c>
      <c r="S474" s="10">
        <f t="shared" ref="S474:S537" si="365">R474*20%</f>
        <v>40.823610000000002</v>
      </c>
      <c r="T474" s="10">
        <f t="shared" ref="T474:T537" si="366">S474+R474</f>
        <v>244.94166000000001</v>
      </c>
      <c r="U474" s="4">
        <v>567</v>
      </c>
    </row>
    <row r="475" spans="1:21" ht="26.25" customHeight="1" outlineLevel="1" x14ac:dyDescent="0.25">
      <c r="A475" s="189"/>
      <c r="B475" s="166" t="s">
        <v>789</v>
      </c>
      <c r="C475" s="166"/>
      <c r="D475" s="166"/>
      <c r="E475" s="166"/>
      <c r="F475" s="166"/>
      <c r="G475" s="166"/>
      <c r="H475" s="166"/>
      <c r="I475" s="4"/>
      <c r="J475" s="123">
        <f t="shared" si="360"/>
        <v>322.89032400000008</v>
      </c>
      <c r="K475" s="32">
        <v>35</v>
      </c>
      <c r="L475" s="10">
        <v>2.95</v>
      </c>
      <c r="M475" s="10">
        <f t="shared" si="361"/>
        <v>103.25</v>
      </c>
      <c r="N475" s="10">
        <f t="shared" si="362"/>
        <v>41.506500000000003</v>
      </c>
      <c r="O475" s="10">
        <f t="shared" si="363"/>
        <v>144.75650000000002</v>
      </c>
      <c r="P475" s="10">
        <f t="shared" si="359"/>
        <v>83.958770000000001</v>
      </c>
      <c r="Q475" s="27">
        <v>40.36</v>
      </c>
      <c r="R475" s="10">
        <f t="shared" si="364"/>
        <v>269.07527000000005</v>
      </c>
      <c r="S475" s="10">
        <f t="shared" si="365"/>
        <v>53.815054000000011</v>
      </c>
      <c r="T475" s="10">
        <f t="shared" si="366"/>
        <v>322.89032400000008</v>
      </c>
      <c r="U475" s="4">
        <v>567</v>
      </c>
    </row>
    <row r="476" spans="1:21" ht="26.25" customHeight="1" outlineLevel="1" x14ac:dyDescent="0.25">
      <c r="A476" s="189"/>
      <c r="B476" s="45" t="s">
        <v>790</v>
      </c>
      <c r="C476" s="45"/>
      <c r="D476" s="45"/>
      <c r="E476" s="45"/>
      <c r="F476" s="45"/>
      <c r="G476" s="45"/>
      <c r="H476" s="45"/>
      <c r="I476" s="4"/>
      <c r="J476" s="123">
        <f t="shared" si="360"/>
        <v>344.15432400000003</v>
      </c>
      <c r="K476" s="32">
        <v>35</v>
      </c>
      <c r="L476" s="10">
        <v>2.95</v>
      </c>
      <c r="M476" s="10">
        <f t="shared" ref="M476" si="367">L476*K476</f>
        <v>103.25</v>
      </c>
      <c r="N476" s="10">
        <f t="shared" ref="N476" si="368">M476*40.2%</f>
        <v>41.506500000000003</v>
      </c>
      <c r="O476" s="10">
        <f t="shared" ref="O476" si="369">N476+M476</f>
        <v>144.75650000000002</v>
      </c>
      <c r="P476" s="10">
        <f t="shared" ref="P476" si="370">O476*58%</f>
        <v>83.958770000000001</v>
      </c>
      <c r="Q476" s="27">
        <v>58.08</v>
      </c>
      <c r="R476" s="10">
        <f t="shared" ref="R476" si="371">Q476+P476+O476</f>
        <v>286.79527000000002</v>
      </c>
      <c r="S476" s="10">
        <f t="shared" ref="S476" si="372">R476*20%</f>
        <v>57.359054000000008</v>
      </c>
      <c r="T476" s="10">
        <f t="shared" ref="T476" si="373">S476+R476</f>
        <v>344.15432400000003</v>
      </c>
      <c r="U476" s="4">
        <v>567</v>
      </c>
    </row>
    <row r="477" spans="1:21" ht="21" customHeight="1" outlineLevel="1" x14ac:dyDescent="0.25">
      <c r="A477" s="189"/>
      <c r="B477" s="166" t="s">
        <v>432</v>
      </c>
      <c r="C477" s="166"/>
      <c r="D477" s="166"/>
      <c r="E477" s="166"/>
      <c r="F477" s="166"/>
      <c r="G477" s="166"/>
      <c r="H477" s="166"/>
      <c r="I477" s="4"/>
      <c r="J477" s="123">
        <f t="shared" si="360"/>
        <v>289.326324</v>
      </c>
      <c r="K477" s="32">
        <v>35</v>
      </c>
      <c r="L477" s="10">
        <v>2.95</v>
      </c>
      <c r="M477" s="10">
        <f t="shared" si="361"/>
        <v>103.25</v>
      </c>
      <c r="N477" s="10">
        <f t="shared" si="362"/>
        <v>41.506500000000003</v>
      </c>
      <c r="O477" s="10">
        <f t="shared" si="363"/>
        <v>144.75650000000002</v>
      </c>
      <c r="P477" s="10">
        <f t="shared" si="359"/>
        <v>83.958770000000001</v>
      </c>
      <c r="Q477" s="27">
        <v>12.39</v>
      </c>
      <c r="R477" s="10">
        <f t="shared" si="364"/>
        <v>241.10527000000002</v>
      </c>
      <c r="S477" s="10">
        <f t="shared" si="365"/>
        <v>48.221054000000009</v>
      </c>
      <c r="T477" s="10">
        <f t="shared" si="366"/>
        <v>289.326324</v>
      </c>
      <c r="U477" s="4">
        <v>567</v>
      </c>
    </row>
    <row r="478" spans="1:21" ht="21.75" customHeight="1" outlineLevel="1" x14ac:dyDescent="0.25">
      <c r="A478" s="192" t="s">
        <v>485</v>
      </c>
      <c r="B478" s="162" t="s">
        <v>334</v>
      </c>
      <c r="C478" s="162"/>
      <c r="D478" s="162"/>
      <c r="E478" s="162"/>
      <c r="F478" s="162"/>
      <c r="G478" s="162"/>
      <c r="H478" s="162"/>
      <c r="I478" s="4"/>
      <c r="J478" s="123"/>
      <c r="K478" s="32"/>
      <c r="L478" s="10"/>
      <c r="M478" s="10"/>
      <c r="N478" s="10"/>
      <c r="O478" s="10"/>
      <c r="P478" s="10">
        <f t="shared" si="359"/>
        <v>0</v>
      </c>
      <c r="Q478" s="27"/>
      <c r="R478" s="10"/>
      <c r="S478" s="10"/>
      <c r="T478" s="10"/>
      <c r="U478" s="4"/>
    </row>
    <row r="479" spans="1:21" outlineLevel="1" x14ac:dyDescent="0.25">
      <c r="A479" s="193"/>
      <c r="B479" s="166" t="s">
        <v>431</v>
      </c>
      <c r="C479" s="166"/>
      <c r="D479" s="166"/>
      <c r="E479" s="166"/>
      <c r="F479" s="166"/>
      <c r="G479" s="166"/>
      <c r="H479" s="46"/>
      <c r="I479" s="4"/>
      <c r="J479" s="123">
        <f>T479</f>
        <v>78.416663999999997</v>
      </c>
      <c r="K479" s="32">
        <v>10</v>
      </c>
      <c r="L479" s="10">
        <v>2.95</v>
      </c>
      <c r="M479" s="10">
        <f>L479*K479</f>
        <v>29.5</v>
      </c>
      <c r="N479" s="10">
        <f>M479*40.2%</f>
        <v>11.859</v>
      </c>
      <c r="O479" s="10">
        <f>N479+M479</f>
        <v>41.359000000000002</v>
      </c>
      <c r="P479" s="10">
        <f t="shared" si="359"/>
        <v>23.988219999999998</v>
      </c>
      <c r="Q479" s="27">
        <v>0</v>
      </c>
      <c r="R479" s="10">
        <f>Q479+P479+O479</f>
        <v>65.347219999999993</v>
      </c>
      <c r="S479" s="10">
        <f>R479*20%</f>
        <v>13.069443999999999</v>
      </c>
      <c r="T479" s="10">
        <f>S479+R479</f>
        <v>78.416663999999997</v>
      </c>
      <c r="U479" s="4"/>
    </row>
    <row r="480" spans="1:21" ht="24" customHeight="1" outlineLevel="1" x14ac:dyDescent="0.25">
      <c r="A480" s="193"/>
      <c r="B480" s="166" t="s">
        <v>791</v>
      </c>
      <c r="C480" s="166"/>
      <c r="D480" s="166"/>
      <c r="E480" s="166"/>
      <c r="F480" s="166"/>
      <c r="G480" s="166"/>
      <c r="H480" s="166"/>
      <c r="I480" s="4"/>
      <c r="J480" s="123">
        <f t="shared" si="360"/>
        <v>221.30166</v>
      </c>
      <c r="K480" s="32">
        <v>25</v>
      </c>
      <c r="L480" s="10">
        <v>2.95</v>
      </c>
      <c r="M480" s="10">
        <f t="shared" si="361"/>
        <v>73.75</v>
      </c>
      <c r="N480" s="10">
        <f t="shared" si="362"/>
        <v>29.647500000000001</v>
      </c>
      <c r="O480" s="10">
        <f t="shared" si="363"/>
        <v>103.39750000000001</v>
      </c>
      <c r="P480" s="10">
        <f t="shared" si="359"/>
        <v>59.970550000000003</v>
      </c>
      <c r="Q480" s="27">
        <v>21.05</v>
      </c>
      <c r="R480" s="10">
        <f t="shared" si="364"/>
        <v>184.41804999999999</v>
      </c>
      <c r="S480" s="10">
        <f t="shared" si="365"/>
        <v>36.883609999999997</v>
      </c>
      <c r="T480" s="10">
        <f t="shared" si="366"/>
        <v>221.30166</v>
      </c>
      <c r="U480" s="4">
        <v>427</v>
      </c>
    </row>
    <row r="481" spans="1:21" ht="21.75" customHeight="1" outlineLevel="1" x14ac:dyDescent="0.25">
      <c r="A481" s="193"/>
      <c r="B481" s="166" t="s">
        <v>433</v>
      </c>
      <c r="C481" s="166"/>
      <c r="D481" s="166"/>
      <c r="E481" s="166"/>
      <c r="F481" s="166"/>
      <c r="G481" s="166"/>
      <c r="H481" s="166"/>
      <c r="I481" s="4"/>
      <c r="J481" s="123">
        <f t="shared" si="360"/>
        <v>204.98166000000003</v>
      </c>
      <c r="K481" s="32">
        <v>25</v>
      </c>
      <c r="L481" s="10">
        <v>2.95</v>
      </c>
      <c r="M481" s="10">
        <f t="shared" si="361"/>
        <v>73.75</v>
      </c>
      <c r="N481" s="10">
        <f t="shared" si="362"/>
        <v>29.647500000000001</v>
      </c>
      <c r="O481" s="10">
        <f t="shared" si="363"/>
        <v>103.39750000000001</v>
      </c>
      <c r="P481" s="10">
        <f t="shared" si="359"/>
        <v>59.970550000000003</v>
      </c>
      <c r="Q481" s="27">
        <v>7.45</v>
      </c>
      <c r="R481" s="10">
        <f t="shared" si="364"/>
        <v>170.81805000000003</v>
      </c>
      <c r="S481" s="10">
        <f t="shared" si="365"/>
        <v>34.163610000000006</v>
      </c>
      <c r="T481" s="10">
        <f t="shared" si="366"/>
        <v>204.98166000000003</v>
      </c>
      <c r="U481" s="4">
        <v>567</v>
      </c>
    </row>
    <row r="482" spans="1:21" ht="20.25" customHeight="1" outlineLevel="1" x14ac:dyDescent="0.25">
      <c r="A482" s="193"/>
      <c r="B482" s="166" t="s">
        <v>792</v>
      </c>
      <c r="C482" s="166"/>
      <c r="D482" s="166"/>
      <c r="E482" s="166"/>
      <c r="F482" s="166"/>
      <c r="G482" s="166"/>
      <c r="H482" s="166"/>
      <c r="I482" s="4"/>
      <c r="J482" s="123">
        <f t="shared" si="360"/>
        <v>323.51432400000004</v>
      </c>
      <c r="K482" s="32">
        <v>35</v>
      </c>
      <c r="L482" s="10">
        <v>2.95</v>
      </c>
      <c r="M482" s="10">
        <f t="shared" si="361"/>
        <v>103.25</v>
      </c>
      <c r="N482" s="10">
        <f t="shared" si="362"/>
        <v>41.506500000000003</v>
      </c>
      <c r="O482" s="10">
        <f t="shared" si="363"/>
        <v>144.75650000000002</v>
      </c>
      <c r="P482" s="10">
        <f t="shared" si="359"/>
        <v>83.958770000000001</v>
      </c>
      <c r="Q482" s="27">
        <v>40.880000000000003</v>
      </c>
      <c r="R482" s="10">
        <f t="shared" si="364"/>
        <v>269.59527000000003</v>
      </c>
      <c r="S482" s="10">
        <f t="shared" si="365"/>
        <v>53.91905400000001</v>
      </c>
      <c r="T482" s="10">
        <f t="shared" si="366"/>
        <v>323.51432400000004</v>
      </c>
      <c r="U482" s="4">
        <v>1140</v>
      </c>
    </row>
    <row r="483" spans="1:21" ht="21.75" customHeight="1" outlineLevel="1" x14ac:dyDescent="0.25">
      <c r="A483" s="193"/>
      <c r="B483" s="166" t="s">
        <v>434</v>
      </c>
      <c r="C483" s="166"/>
      <c r="D483" s="166"/>
      <c r="E483" s="166"/>
      <c r="F483" s="166"/>
      <c r="G483" s="166"/>
      <c r="H483" s="166"/>
      <c r="I483" s="4"/>
      <c r="J483" s="123">
        <f t="shared" si="360"/>
        <v>273.00966000000005</v>
      </c>
      <c r="K483" s="32">
        <v>25</v>
      </c>
      <c r="L483" s="10">
        <v>2.95</v>
      </c>
      <c r="M483" s="10">
        <f t="shared" si="361"/>
        <v>73.75</v>
      </c>
      <c r="N483" s="10">
        <f t="shared" si="362"/>
        <v>29.647500000000001</v>
      </c>
      <c r="O483" s="10">
        <f t="shared" si="363"/>
        <v>103.39750000000001</v>
      </c>
      <c r="P483" s="10">
        <f t="shared" si="359"/>
        <v>59.970550000000003</v>
      </c>
      <c r="Q483" s="27">
        <v>64.14</v>
      </c>
      <c r="R483" s="10">
        <f t="shared" si="364"/>
        <v>227.50805000000003</v>
      </c>
      <c r="S483" s="10">
        <f t="shared" si="365"/>
        <v>45.501610000000007</v>
      </c>
      <c r="T483" s="10">
        <f t="shared" si="366"/>
        <v>273.00966000000005</v>
      </c>
      <c r="U483" s="4">
        <v>478</v>
      </c>
    </row>
    <row r="484" spans="1:21" ht="22.5" customHeight="1" outlineLevel="1" x14ac:dyDescent="0.25">
      <c r="A484" s="194"/>
      <c r="B484" s="166" t="s">
        <v>584</v>
      </c>
      <c r="C484" s="166"/>
      <c r="D484" s="166"/>
      <c r="E484" s="166"/>
      <c r="F484" s="166"/>
      <c r="G484" s="166"/>
      <c r="H484" s="45"/>
      <c r="I484" s="4"/>
      <c r="J484" s="123">
        <f>T484</f>
        <v>536.86665599999992</v>
      </c>
      <c r="K484" s="32">
        <v>40</v>
      </c>
      <c r="L484" s="10">
        <v>2.95</v>
      </c>
      <c r="M484" s="10">
        <f>L484*K484</f>
        <v>118</v>
      </c>
      <c r="N484" s="10">
        <f>M484*40.2%</f>
        <v>47.436</v>
      </c>
      <c r="O484" s="10">
        <f>N484+M484</f>
        <v>165.43600000000001</v>
      </c>
      <c r="P484" s="10">
        <f t="shared" si="359"/>
        <v>95.952879999999993</v>
      </c>
      <c r="Q484" s="27">
        <v>186</v>
      </c>
      <c r="R484" s="10">
        <f>Q484+P484+O484</f>
        <v>447.38887999999997</v>
      </c>
      <c r="S484" s="10">
        <f>R484*20%</f>
        <v>89.477776000000006</v>
      </c>
      <c r="T484" s="10">
        <f>S484+R484</f>
        <v>536.86665599999992</v>
      </c>
      <c r="U484" s="4"/>
    </row>
    <row r="485" spans="1:21" ht="25.5" customHeight="1" outlineLevel="1" x14ac:dyDescent="0.25">
      <c r="A485" s="75" t="s">
        <v>575</v>
      </c>
      <c r="B485" s="166" t="s">
        <v>335</v>
      </c>
      <c r="C485" s="166"/>
      <c r="D485" s="166"/>
      <c r="E485" s="166"/>
      <c r="F485" s="166"/>
      <c r="G485" s="166"/>
      <c r="H485" s="166"/>
      <c r="I485" s="4"/>
      <c r="J485" s="123">
        <f t="shared" si="360"/>
        <v>348.14265599999999</v>
      </c>
      <c r="K485" s="32">
        <v>40</v>
      </c>
      <c r="L485" s="10">
        <v>2.95</v>
      </c>
      <c r="M485" s="10">
        <f t="shared" si="361"/>
        <v>118</v>
      </c>
      <c r="N485" s="10">
        <f t="shared" si="362"/>
        <v>47.436</v>
      </c>
      <c r="O485" s="10">
        <f t="shared" si="363"/>
        <v>165.43600000000001</v>
      </c>
      <c r="P485" s="10">
        <f t="shared" si="359"/>
        <v>95.952879999999993</v>
      </c>
      <c r="Q485" s="27">
        <v>28.73</v>
      </c>
      <c r="R485" s="10">
        <f t="shared" si="364"/>
        <v>290.11887999999999</v>
      </c>
      <c r="S485" s="10">
        <f t="shared" si="365"/>
        <v>58.023775999999998</v>
      </c>
      <c r="T485" s="10">
        <f t="shared" si="366"/>
        <v>348.14265599999999</v>
      </c>
      <c r="U485" s="4">
        <v>620</v>
      </c>
    </row>
    <row r="486" spans="1:21" s="53" customFormat="1" ht="15.75" customHeight="1" x14ac:dyDescent="0.3">
      <c r="A486" s="148" t="s">
        <v>342</v>
      </c>
      <c r="B486" s="165" t="s">
        <v>669</v>
      </c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54"/>
    </row>
    <row r="487" spans="1:21" s="18" customFormat="1" ht="15.75" customHeight="1" outlineLevel="1" x14ac:dyDescent="0.25">
      <c r="A487" s="75" t="s">
        <v>343</v>
      </c>
      <c r="B487" s="166" t="s">
        <v>80</v>
      </c>
      <c r="C487" s="166"/>
      <c r="D487" s="166"/>
      <c r="E487" s="166"/>
      <c r="F487" s="166"/>
      <c r="G487" s="166"/>
      <c r="H487" s="66"/>
      <c r="I487" s="66"/>
      <c r="J487" s="123">
        <f>T487</f>
        <v>39.208331999999999</v>
      </c>
      <c r="K487" s="32">
        <v>5</v>
      </c>
      <c r="L487" s="10">
        <v>2.95</v>
      </c>
      <c r="M487" s="10">
        <f>L487*K487</f>
        <v>14.75</v>
      </c>
      <c r="N487" s="10">
        <f>M487*40.2%</f>
        <v>5.9295</v>
      </c>
      <c r="O487" s="10">
        <f>N487+M487</f>
        <v>20.679500000000001</v>
      </c>
      <c r="P487" s="10">
        <f>O487*58%</f>
        <v>11.994109999999999</v>
      </c>
      <c r="Q487" s="27">
        <v>0</v>
      </c>
      <c r="R487" s="10">
        <f>Q487+P487+O487</f>
        <v>32.673609999999996</v>
      </c>
      <c r="S487" s="10">
        <f>R487*20%</f>
        <v>6.5347219999999995</v>
      </c>
      <c r="T487" s="10">
        <f>S487+R487</f>
        <v>39.208331999999999</v>
      </c>
      <c r="U487" s="9"/>
    </row>
    <row r="488" spans="1:21" ht="29.25" customHeight="1" outlineLevel="1" x14ac:dyDescent="0.25">
      <c r="A488" s="75" t="s">
        <v>357</v>
      </c>
      <c r="B488" s="166" t="s">
        <v>339</v>
      </c>
      <c r="C488" s="166"/>
      <c r="D488" s="166"/>
      <c r="E488" s="166"/>
      <c r="F488" s="166"/>
      <c r="G488" s="166"/>
      <c r="H488" s="166"/>
      <c r="I488" s="4"/>
      <c r="J488" s="123">
        <f t="shared" si="360"/>
        <v>325.57065599999999</v>
      </c>
      <c r="K488" s="32">
        <v>40</v>
      </c>
      <c r="L488" s="10">
        <v>2.95</v>
      </c>
      <c r="M488" s="10">
        <f t="shared" si="361"/>
        <v>118</v>
      </c>
      <c r="N488" s="10">
        <f t="shared" si="362"/>
        <v>47.436</v>
      </c>
      <c r="O488" s="10">
        <f t="shared" si="363"/>
        <v>165.43600000000001</v>
      </c>
      <c r="P488" s="10">
        <f t="shared" ref="P488:P491" si="374">O488*58%</f>
        <v>95.952879999999993</v>
      </c>
      <c r="Q488" s="27">
        <v>9.92</v>
      </c>
      <c r="R488" s="10">
        <f t="shared" si="364"/>
        <v>271.30887999999999</v>
      </c>
      <c r="S488" s="10">
        <f t="shared" si="365"/>
        <v>54.261775999999998</v>
      </c>
      <c r="T488" s="10">
        <f t="shared" si="366"/>
        <v>325.57065599999999</v>
      </c>
      <c r="U488" s="4">
        <v>331</v>
      </c>
    </row>
    <row r="489" spans="1:21" ht="38.25" customHeight="1" outlineLevel="1" x14ac:dyDescent="0.25">
      <c r="A489" s="75" t="s">
        <v>360</v>
      </c>
      <c r="B489" s="166" t="s">
        <v>340</v>
      </c>
      <c r="C489" s="166"/>
      <c r="D489" s="166"/>
      <c r="E489" s="166"/>
      <c r="F489" s="166"/>
      <c r="G489" s="166"/>
      <c r="H489" s="166"/>
      <c r="I489" s="4"/>
      <c r="J489" s="123">
        <f t="shared" si="360"/>
        <v>285.757992</v>
      </c>
      <c r="K489" s="32">
        <v>30</v>
      </c>
      <c r="L489" s="10">
        <v>2.95</v>
      </c>
      <c r="M489" s="10">
        <f t="shared" si="361"/>
        <v>88.5</v>
      </c>
      <c r="N489" s="10">
        <f t="shared" si="362"/>
        <v>35.577000000000005</v>
      </c>
      <c r="O489" s="10">
        <f t="shared" si="363"/>
        <v>124.077</v>
      </c>
      <c r="P489" s="10">
        <f t="shared" si="374"/>
        <v>71.964659999999995</v>
      </c>
      <c r="Q489" s="27">
        <v>42.09</v>
      </c>
      <c r="R489" s="10">
        <f t="shared" si="364"/>
        <v>238.13166000000001</v>
      </c>
      <c r="S489" s="10">
        <f t="shared" si="365"/>
        <v>47.626332000000005</v>
      </c>
      <c r="T489" s="10">
        <f t="shared" si="366"/>
        <v>285.757992</v>
      </c>
      <c r="U489" s="4">
        <v>331</v>
      </c>
    </row>
    <row r="490" spans="1:21" ht="29.25" customHeight="1" outlineLevel="1" x14ac:dyDescent="0.25">
      <c r="A490" s="75" t="s">
        <v>631</v>
      </c>
      <c r="B490" s="166" t="s">
        <v>341</v>
      </c>
      <c r="C490" s="166"/>
      <c r="D490" s="166"/>
      <c r="E490" s="166"/>
      <c r="F490" s="166"/>
      <c r="G490" s="166"/>
      <c r="H490" s="166"/>
      <c r="I490" s="4"/>
      <c r="J490" s="123">
        <f t="shared" si="360"/>
        <v>235.24999199999996</v>
      </c>
      <c r="K490" s="32">
        <v>30</v>
      </c>
      <c r="L490" s="10">
        <v>2.95</v>
      </c>
      <c r="M490" s="10">
        <f t="shared" si="361"/>
        <v>88.5</v>
      </c>
      <c r="N490" s="10">
        <f t="shared" si="362"/>
        <v>35.577000000000005</v>
      </c>
      <c r="O490" s="10">
        <f t="shared" si="363"/>
        <v>124.077</v>
      </c>
      <c r="P490" s="10">
        <f t="shared" si="374"/>
        <v>71.964659999999995</v>
      </c>
      <c r="Q490" s="27"/>
      <c r="R490" s="10">
        <f t="shared" si="364"/>
        <v>196.04165999999998</v>
      </c>
      <c r="S490" s="10">
        <f t="shared" si="365"/>
        <v>39.208331999999999</v>
      </c>
      <c r="T490" s="10">
        <f t="shared" si="366"/>
        <v>235.24999199999996</v>
      </c>
      <c r="U490" s="4">
        <v>331</v>
      </c>
    </row>
    <row r="491" spans="1:21" s="95" customFormat="1" ht="15.75" customHeight="1" x14ac:dyDescent="0.25">
      <c r="A491" s="94" t="s">
        <v>390</v>
      </c>
      <c r="B491" s="162" t="s">
        <v>793</v>
      </c>
      <c r="C491" s="162"/>
      <c r="D491" s="162"/>
      <c r="E491" s="162"/>
      <c r="F491" s="162"/>
      <c r="G491" s="162"/>
      <c r="H491" s="162"/>
      <c r="I491" s="97"/>
      <c r="J491" s="157">
        <f t="shared" si="360"/>
        <v>222.18532800000003</v>
      </c>
      <c r="K491" s="36">
        <v>20</v>
      </c>
      <c r="L491" s="37">
        <v>2.95</v>
      </c>
      <c r="M491" s="37">
        <f t="shared" ref="M491" si="375">L491*K491</f>
        <v>59</v>
      </c>
      <c r="N491" s="37">
        <f t="shared" ref="N491" si="376">M491*40.2%</f>
        <v>23.718</v>
      </c>
      <c r="O491" s="37">
        <f t="shared" ref="O491" si="377">N491+M491</f>
        <v>82.718000000000004</v>
      </c>
      <c r="P491" s="37">
        <f t="shared" si="374"/>
        <v>47.976439999999997</v>
      </c>
      <c r="Q491" s="38">
        <v>54.46</v>
      </c>
      <c r="R491" s="37">
        <f t="shared" ref="R491" si="378">Q491+P491+O491</f>
        <v>185.15444000000002</v>
      </c>
      <c r="S491" s="37">
        <f t="shared" ref="S491" si="379">R491*20%</f>
        <v>37.030888000000004</v>
      </c>
      <c r="T491" s="37">
        <f t="shared" ref="T491" si="380">S491+R491</f>
        <v>222.18532800000003</v>
      </c>
      <c r="U491" s="97"/>
    </row>
    <row r="492" spans="1:21" s="95" customFormat="1" ht="15.75" customHeight="1" x14ac:dyDescent="0.25">
      <c r="A492" s="94" t="s">
        <v>401</v>
      </c>
      <c r="B492" s="162" t="s">
        <v>794</v>
      </c>
      <c r="C492" s="162"/>
      <c r="D492" s="162"/>
      <c r="E492" s="162"/>
      <c r="F492" s="162"/>
      <c r="G492" s="162"/>
      <c r="H492" s="162"/>
      <c r="I492" s="97"/>
      <c r="J492" s="157">
        <f t="shared" si="360"/>
        <v>208.12566000000001</v>
      </c>
      <c r="K492" s="36">
        <v>25</v>
      </c>
      <c r="L492" s="37">
        <v>2.95</v>
      </c>
      <c r="M492" s="37">
        <f t="shared" ref="M492" si="381">L492*K492</f>
        <v>73.75</v>
      </c>
      <c r="N492" s="37">
        <f t="shared" ref="N492" si="382">M492*40.2%</f>
        <v>29.647500000000001</v>
      </c>
      <c r="O492" s="37">
        <f t="shared" ref="O492" si="383">N492+M492</f>
        <v>103.39750000000001</v>
      </c>
      <c r="P492" s="37">
        <f t="shared" ref="P492:P493" si="384">O492*58%</f>
        <v>59.970550000000003</v>
      </c>
      <c r="Q492" s="38">
        <v>10.07</v>
      </c>
      <c r="R492" s="37">
        <f t="shared" ref="R492" si="385">Q492+P492+O492</f>
        <v>173.43805</v>
      </c>
      <c r="S492" s="37">
        <f t="shared" ref="S492" si="386">R492*20%</f>
        <v>34.687609999999999</v>
      </c>
      <c r="T492" s="37">
        <f t="shared" ref="T492" si="387">S492+R492</f>
        <v>208.12566000000001</v>
      </c>
      <c r="U492" s="97">
        <v>323</v>
      </c>
    </row>
    <row r="493" spans="1:21" s="95" customFormat="1" ht="22.5" customHeight="1" x14ac:dyDescent="0.25">
      <c r="A493" s="94" t="s">
        <v>875</v>
      </c>
      <c r="B493" s="162" t="s">
        <v>576</v>
      </c>
      <c r="C493" s="162"/>
      <c r="D493" s="162"/>
      <c r="E493" s="162"/>
      <c r="F493" s="162"/>
      <c r="G493" s="162"/>
      <c r="H493" s="156"/>
      <c r="I493" s="97"/>
      <c r="J493" s="157">
        <f t="shared" si="360"/>
        <v>1849.1112720000001</v>
      </c>
      <c r="K493" s="36">
        <v>230</v>
      </c>
      <c r="L493" s="37">
        <v>2.95</v>
      </c>
      <c r="M493" s="37">
        <f>L493*K493</f>
        <v>678.5</v>
      </c>
      <c r="N493" s="37">
        <f>M493*40.2%</f>
        <v>272.75700000000001</v>
      </c>
      <c r="O493" s="37">
        <f>N493+M493</f>
        <v>951.25700000000006</v>
      </c>
      <c r="P493" s="37">
        <f t="shared" si="384"/>
        <v>551.72906</v>
      </c>
      <c r="Q493" s="38">
        <v>37.94</v>
      </c>
      <c r="R493" s="37">
        <f>Q493+P493+O493</f>
        <v>1540.92606</v>
      </c>
      <c r="S493" s="37">
        <f>R493*20%</f>
        <v>308.18521200000004</v>
      </c>
      <c r="T493" s="37">
        <f>S493+R493</f>
        <v>1849.1112720000001</v>
      </c>
      <c r="U493" s="97">
        <v>1669</v>
      </c>
    </row>
    <row r="494" spans="1:21" s="138" customFormat="1" ht="19.5" customHeight="1" x14ac:dyDescent="0.25">
      <c r="A494" s="136" t="s">
        <v>486</v>
      </c>
      <c r="B494" s="162" t="s">
        <v>567</v>
      </c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37"/>
    </row>
    <row r="495" spans="1:21" s="113" customFormat="1" ht="15.75" customHeight="1" outlineLevel="1" x14ac:dyDescent="0.25">
      <c r="A495" s="139" t="s">
        <v>487</v>
      </c>
      <c r="B495" s="176" t="s">
        <v>344</v>
      </c>
      <c r="C495" s="176"/>
      <c r="D495" s="176"/>
      <c r="E495" s="176"/>
      <c r="F495" s="176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35"/>
    </row>
    <row r="496" spans="1:21" s="59" customFormat="1" outlineLevel="1" x14ac:dyDescent="0.25">
      <c r="A496" s="140" t="s">
        <v>902</v>
      </c>
      <c r="B496" s="175" t="s">
        <v>364</v>
      </c>
      <c r="C496" s="175"/>
      <c r="D496" s="175"/>
      <c r="E496" s="175"/>
      <c r="F496" s="175"/>
      <c r="G496" s="175"/>
      <c r="H496" s="175"/>
      <c r="I496" s="77"/>
      <c r="J496" s="123">
        <f t="shared" si="360"/>
        <v>287.17898112</v>
      </c>
      <c r="K496" s="78">
        <v>8</v>
      </c>
      <c r="L496" s="78">
        <v>2.67</v>
      </c>
      <c r="M496" s="78">
        <f>L496*K496</f>
        <v>21.36</v>
      </c>
      <c r="N496" s="78">
        <f t="shared" si="362"/>
        <v>8.5867199999999997</v>
      </c>
      <c r="O496" s="78">
        <f t="shared" si="363"/>
        <v>29.946719999999999</v>
      </c>
      <c r="P496" s="78">
        <f>O496*58%</f>
        <v>17.3690976</v>
      </c>
      <c r="Q496" s="78">
        <v>192</v>
      </c>
      <c r="R496" s="78">
        <f t="shared" si="364"/>
        <v>239.3158176</v>
      </c>
      <c r="S496" s="78">
        <f t="shared" si="365"/>
        <v>47.863163520000001</v>
      </c>
      <c r="T496" s="78">
        <f t="shared" si="366"/>
        <v>287.17898112</v>
      </c>
      <c r="U496" s="77">
        <v>281</v>
      </c>
    </row>
    <row r="497" spans="1:21" s="59" customFormat="1" outlineLevel="1" x14ac:dyDescent="0.25">
      <c r="A497" s="140" t="s">
        <v>903</v>
      </c>
      <c r="B497" s="175" t="s">
        <v>345</v>
      </c>
      <c r="C497" s="175"/>
      <c r="D497" s="175"/>
      <c r="E497" s="175"/>
      <c r="F497" s="175"/>
      <c r="G497" s="175"/>
      <c r="H497" s="175"/>
      <c r="I497" s="77"/>
      <c r="J497" s="123">
        <f t="shared" si="360"/>
        <v>287.17898112</v>
      </c>
      <c r="K497" s="78">
        <v>8</v>
      </c>
      <c r="L497" s="78">
        <v>2.67</v>
      </c>
      <c r="M497" s="78">
        <f t="shared" si="361"/>
        <v>21.36</v>
      </c>
      <c r="N497" s="78">
        <f t="shared" si="362"/>
        <v>8.5867199999999997</v>
      </c>
      <c r="O497" s="78">
        <f t="shared" si="363"/>
        <v>29.946719999999999</v>
      </c>
      <c r="P497" s="78">
        <f t="shared" ref="P497:P508" si="388">O497*58%</f>
        <v>17.3690976</v>
      </c>
      <c r="Q497" s="78">
        <v>192</v>
      </c>
      <c r="R497" s="78">
        <f t="shared" si="364"/>
        <v>239.3158176</v>
      </c>
      <c r="S497" s="78">
        <f t="shared" si="365"/>
        <v>47.863163520000001</v>
      </c>
      <c r="T497" s="78">
        <f t="shared" si="366"/>
        <v>287.17898112</v>
      </c>
      <c r="U497" s="77">
        <v>281</v>
      </c>
    </row>
    <row r="498" spans="1:21" s="59" customFormat="1" outlineLevel="1" x14ac:dyDescent="0.25">
      <c r="A498" s="140" t="s">
        <v>904</v>
      </c>
      <c r="B498" s="175" t="s">
        <v>346</v>
      </c>
      <c r="C498" s="175"/>
      <c r="D498" s="175"/>
      <c r="E498" s="175"/>
      <c r="F498" s="175"/>
      <c r="G498" s="175"/>
      <c r="H498" s="175"/>
      <c r="I498" s="77"/>
      <c r="J498" s="123">
        <f t="shared" si="360"/>
        <v>287.17898112</v>
      </c>
      <c r="K498" s="78">
        <v>8</v>
      </c>
      <c r="L498" s="78">
        <v>2.67</v>
      </c>
      <c r="M498" s="78">
        <f t="shared" si="361"/>
        <v>21.36</v>
      </c>
      <c r="N498" s="78">
        <f t="shared" si="362"/>
        <v>8.5867199999999997</v>
      </c>
      <c r="O498" s="78">
        <f t="shared" si="363"/>
        <v>29.946719999999999</v>
      </c>
      <c r="P498" s="78">
        <f t="shared" si="388"/>
        <v>17.3690976</v>
      </c>
      <c r="Q498" s="78">
        <v>192</v>
      </c>
      <c r="R498" s="78">
        <f t="shared" si="364"/>
        <v>239.3158176</v>
      </c>
      <c r="S498" s="78">
        <f t="shared" si="365"/>
        <v>47.863163520000001</v>
      </c>
      <c r="T498" s="78">
        <f t="shared" si="366"/>
        <v>287.17898112</v>
      </c>
      <c r="U498" s="77">
        <v>281</v>
      </c>
    </row>
    <row r="499" spans="1:21" s="59" customFormat="1" outlineLevel="1" x14ac:dyDescent="0.25">
      <c r="A499" s="140" t="s">
        <v>905</v>
      </c>
      <c r="B499" s="175" t="s">
        <v>347</v>
      </c>
      <c r="C499" s="175"/>
      <c r="D499" s="175"/>
      <c r="E499" s="175"/>
      <c r="F499" s="175"/>
      <c r="G499" s="175"/>
      <c r="H499" s="175"/>
      <c r="I499" s="77"/>
      <c r="J499" s="123">
        <f t="shared" si="360"/>
        <v>287.17898112</v>
      </c>
      <c r="K499" s="78">
        <v>8</v>
      </c>
      <c r="L499" s="78">
        <v>2.67</v>
      </c>
      <c r="M499" s="78">
        <f t="shared" si="361"/>
        <v>21.36</v>
      </c>
      <c r="N499" s="78">
        <f t="shared" si="362"/>
        <v>8.5867199999999997</v>
      </c>
      <c r="O499" s="78">
        <f t="shared" si="363"/>
        <v>29.946719999999999</v>
      </c>
      <c r="P499" s="78">
        <f t="shared" si="388"/>
        <v>17.3690976</v>
      </c>
      <c r="Q499" s="78">
        <v>192</v>
      </c>
      <c r="R499" s="78">
        <f t="shared" si="364"/>
        <v>239.3158176</v>
      </c>
      <c r="S499" s="78">
        <f t="shared" si="365"/>
        <v>47.863163520000001</v>
      </c>
      <c r="T499" s="78">
        <f t="shared" si="366"/>
        <v>287.17898112</v>
      </c>
      <c r="U499" s="77">
        <v>281</v>
      </c>
    </row>
    <row r="500" spans="1:21" s="59" customFormat="1" outlineLevel="1" x14ac:dyDescent="0.25">
      <c r="A500" s="140" t="s">
        <v>906</v>
      </c>
      <c r="B500" s="175" t="s">
        <v>348</v>
      </c>
      <c r="C500" s="175"/>
      <c r="D500" s="175"/>
      <c r="E500" s="175"/>
      <c r="F500" s="175"/>
      <c r="G500" s="175"/>
      <c r="H500" s="175"/>
      <c r="I500" s="77"/>
      <c r="J500" s="123">
        <f t="shared" si="360"/>
        <v>287.17898112</v>
      </c>
      <c r="K500" s="78">
        <v>8</v>
      </c>
      <c r="L500" s="78">
        <v>2.67</v>
      </c>
      <c r="M500" s="78">
        <f>L500*K500</f>
        <v>21.36</v>
      </c>
      <c r="N500" s="78">
        <f t="shared" si="362"/>
        <v>8.5867199999999997</v>
      </c>
      <c r="O500" s="78">
        <f t="shared" si="363"/>
        <v>29.946719999999999</v>
      </c>
      <c r="P500" s="78">
        <f t="shared" si="388"/>
        <v>17.3690976</v>
      </c>
      <c r="Q500" s="78">
        <v>192</v>
      </c>
      <c r="R500" s="78">
        <f t="shared" si="364"/>
        <v>239.3158176</v>
      </c>
      <c r="S500" s="78">
        <f t="shared" si="365"/>
        <v>47.863163520000001</v>
      </c>
      <c r="T500" s="78">
        <f t="shared" si="366"/>
        <v>287.17898112</v>
      </c>
      <c r="U500" s="77">
        <v>281</v>
      </c>
    </row>
    <row r="501" spans="1:21" s="59" customFormat="1" outlineLevel="1" x14ac:dyDescent="0.25">
      <c r="A501" s="140" t="s">
        <v>907</v>
      </c>
      <c r="B501" s="175" t="s">
        <v>349</v>
      </c>
      <c r="C501" s="175"/>
      <c r="D501" s="175"/>
      <c r="E501" s="175"/>
      <c r="F501" s="175"/>
      <c r="G501" s="175"/>
      <c r="H501" s="175"/>
      <c r="I501" s="77"/>
      <c r="J501" s="123">
        <f t="shared" si="360"/>
        <v>287.17898112</v>
      </c>
      <c r="K501" s="78">
        <v>8</v>
      </c>
      <c r="L501" s="78">
        <v>2.67</v>
      </c>
      <c r="M501" s="78">
        <f t="shared" si="361"/>
        <v>21.36</v>
      </c>
      <c r="N501" s="78">
        <f t="shared" si="362"/>
        <v>8.5867199999999997</v>
      </c>
      <c r="O501" s="78">
        <f t="shared" si="363"/>
        <v>29.946719999999999</v>
      </c>
      <c r="P501" s="78">
        <f t="shared" si="388"/>
        <v>17.3690976</v>
      </c>
      <c r="Q501" s="78">
        <v>192</v>
      </c>
      <c r="R501" s="78">
        <f t="shared" si="364"/>
        <v>239.3158176</v>
      </c>
      <c r="S501" s="78">
        <f t="shared" si="365"/>
        <v>47.863163520000001</v>
      </c>
      <c r="T501" s="78">
        <f t="shared" si="366"/>
        <v>287.17898112</v>
      </c>
      <c r="U501" s="77">
        <v>281</v>
      </c>
    </row>
    <row r="502" spans="1:21" s="59" customFormat="1" outlineLevel="1" x14ac:dyDescent="0.25">
      <c r="A502" s="140" t="s">
        <v>908</v>
      </c>
      <c r="B502" s="175" t="s">
        <v>350</v>
      </c>
      <c r="C502" s="175"/>
      <c r="D502" s="175"/>
      <c r="E502" s="175"/>
      <c r="F502" s="175"/>
      <c r="G502" s="175"/>
      <c r="H502" s="175"/>
      <c r="I502" s="77"/>
      <c r="J502" s="123">
        <f t="shared" si="360"/>
        <v>287.17898112</v>
      </c>
      <c r="K502" s="78">
        <v>8</v>
      </c>
      <c r="L502" s="78">
        <v>2.67</v>
      </c>
      <c r="M502" s="78">
        <f t="shared" si="361"/>
        <v>21.36</v>
      </c>
      <c r="N502" s="78">
        <f t="shared" si="362"/>
        <v>8.5867199999999997</v>
      </c>
      <c r="O502" s="78">
        <f t="shared" si="363"/>
        <v>29.946719999999999</v>
      </c>
      <c r="P502" s="78">
        <f t="shared" si="388"/>
        <v>17.3690976</v>
      </c>
      <c r="Q502" s="78">
        <v>192</v>
      </c>
      <c r="R502" s="78">
        <f t="shared" si="364"/>
        <v>239.3158176</v>
      </c>
      <c r="S502" s="78">
        <f t="shared" si="365"/>
        <v>47.863163520000001</v>
      </c>
      <c r="T502" s="78">
        <f t="shared" si="366"/>
        <v>287.17898112</v>
      </c>
      <c r="U502" s="77">
        <v>281</v>
      </c>
    </row>
    <row r="503" spans="1:21" s="59" customFormat="1" outlineLevel="1" x14ac:dyDescent="0.25">
      <c r="A503" s="140" t="s">
        <v>909</v>
      </c>
      <c r="B503" s="175" t="s">
        <v>351</v>
      </c>
      <c r="C503" s="175"/>
      <c r="D503" s="175"/>
      <c r="E503" s="175"/>
      <c r="F503" s="175"/>
      <c r="G503" s="175"/>
      <c r="H503" s="175"/>
      <c r="I503" s="77"/>
      <c r="J503" s="123">
        <f t="shared" si="360"/>
        <v>287.17898112</v>
      </c>
      <c r="K503" s="78">
        <v>8</v>
      </c>
      <c r="L503" s="78">
        <v>2.67</v>
      </c>
      <c r="M503" s="78">
        <f t="shared" si="361"/>
        <v>21.36</v>
      </c>
      <c r="N503" s="78">
        <f t="shared" si="362"/>
        <v>8.5867199999999997</v>
      </c>
      <c r="O503" s="78">
        <f t="shared" si="363"/>
        <v>29.946719999999999</v>
      </c>
      <c r="P503" s="78">
        <f t="shared" si="388"/>
        <v>17.3690976</v>
      </c>
      <c r="Q503" s="78">
        <v>192</v>
      </c>
      <c r="R503" s="78">
        <f t="shared" si="364"/>
        <v>239.3158176</v>
      </c>
      <c r="S503" s="78">
        <f t="shared" si="365"/>
        <v>47.863163520000001</v>
      </c>
      <c r="T503" s="78">
        <f t="shared" si="366"/>
        <v>287.17898112</v>
      </c>
      <c r="U503" s="77">
        <v>281</v>
      </c>
    </row>
    <row r="504" spans="1:21" s="59" customFormat="1" outlineLevel="1" x14ac:dyDescent="0.25">
      <c r="A504" s="140" t="s">
        <v>910</v>
      </c>
      <c r="B504" s="175" t="s">
        <v>352</v>
      </c>
      <c r="C504" s="175"/>
      <c r="D504" s="175"/>
      <c r="E504" s="175"/>
      <c r="F504" s="175"/>
      <c r="G504" s="175"/>
      <c r="H504" s="175"/>
      <c r="I504" s="77"/>
      <c r="J504" s="123">
        <f t="shared" si="360"/>
        <v>287.17898112</v>
      </c>
      <c r="K504" s="78">
        <v>8</v>
      </c>
      <c r="L504" s="78">
        <v>2.67</v>
      </c>
      <c r="M504" s="78">
        <f t="shared" si="361"/>
        <v>21.36</v>
      </c>
      <c r="N504" s="78">
        <f t="shared" si="362"/>
        <v>8.5867199999999997</v>
      </c>
      <c r="O504" s="78">
        <f t="shared" si="363"/>
        <v>29.946719999999999</v>
      </c>
      <c r="P504" s="78">
        <f t="shared" si="388"/>
        <v>17.3690976</v>
      </c>
      <c r="Q504" s="78">
        <v>192</v>
      </c>
      <c r="R504" s="78">
        <f t="shared" si="364"/>
        <v>239.3158176</v>
      </c>
      <c r="S504" s="78">
        <f t="shared" si="365"/>
        <v>47.863163520000001</v>
      </c>
      <c r="T504" s="78">
        <f t="shared" si="366"/>
        <v>287.17898112</v>
      </c>
      <c r="U504" s="77">
        <v>281</v>
      </c>
    </row>
    <row r="505" spans="1:21" s="59" customFormat="1" outlineLevel="1" x14ac:dyDescent="0.25">
      <c r="A505" s="140" t="s">
        <v>911</v>
      </c>
      <c r="B505" s="175" t="s">
        <v>353</v>
      </c>
      <c r="C505" s="175"/>
      <c r="D505" s="175"/>
      <c r="E505" s="175"/>
      <c r="F505" s="175"/>
      <c r="G505" s="175"/>
      <c r="H505" s="175"/>
      <c r="I505" s="77"/>
      <c r="J505" s="123">
        <f t="shared" si="360"/>
        <v>287.17898112</v>
      </c>
      <c r="K505" s="78">
        <v>8</v>
      </c>
      <c r="L505" s="78">
        <v>2.67</v>
      </c>
      <c r="M505" s="78">
        <f t="shared" si="361"/>
        <v>21.36</v>
      </c>
      <c r="N505" s="78">
        <f t="shared" si="362"/>
        <v>8.5867199999999997</v>
      </c>
      <c r="O505" s="78">
        <f t="shared" si="363"/>
        <v>29.946719999999999</v>
      </c>
      <c r="P505" s="78">
        <f t="shared" si="388"/>
        <v>17.3690976</v>
      </c>
      <c r="Q505" s="78">
        <v>192</v>
      </c>
      <c r="R505" s="78">
        <f t="shared" si="364"/>
        <v>239.3158176</v>
      </c>
      <c r="S505" s="78">
        <f t="shared" si="365"/>
        <v>47.863163520000001</v>
      </c>
      <c r="T505" s="78">
        <f t="shared" si="366"/>
        <v>287.17898112</v>
      </c>
      <c r="U505" s="77">
        <v>281</v>
      </c>
    </row>
    <row r="506" spans="1:21" s="59" customFormat="1" outlineLevel="1" x14ac:dyDescent="0.25">
      <c r="A506" s="140" t="s">
        <v>912</v>
      </c>
      <c r="B506" s="175" t="s">
        <v>354</v>
      </c>
      <c r="C506" s="175"/>
      <c r="D506" s="175"/>
      <c r="E506" s="175"/>
      <c r="F506" s="175"/>
      <c r="G506" s="175"/>
      <c r="H506" s="175"/>
      <c r="I506" s="77"/>
      <c r="J506" s="123">
        <f t="shared" si="360"/>
        <v>287.17898112</v>
      </c>
      <c r="K506" s="78">
        <v>8</v>
      </c>
      <c r="L506" s="78">
        <v>2.67</v>
      </c>
      <c r="M506" s="78">
        <f t="shared" si="361"/>
        <v>21.36</v>
      </c>
      <c r="N506" s="78">
        <f t="shared" si="362"/>
        <v>8.5867199999999997</v>
      </c>
      <c r="O506" s="78">
        <f t="shared" si="363"/>
        <v>29.946719999999999</v>
      </c>
      <c r="P506" s="78">
        <f t="shared" si="388"/>
        <v>17.3690976</v>
      </c>
      <c r="Q506" s="78">
        <v>192</v>
      </c>
      <c r="R506" s="78">
        <f t="shared" si="364"/>
        <v>239.3158176</v>
      </c>
      <c r="S506" s="78">
        <f t="shared" si="365"/>
        <v>47.863163520000001</v>
      </c>
      <c r="T506" s="78">
        <f t="shared" si="366"/>
        <v>287.17898112</v>
      </c>
      <c r="U506" s="77">
        <v>281</v>
      </c>
    </row>
    <row r="507" spans="1:21" s="59" customFormat="1" outlineLevel="1" x14ac:dyDescent="0.25">
      <c r="A507" s="140" t="s">
        <v>913</v>
      </c>
      <c r="B507" s="175" t="s">
        <v>355</v>
      </c>
      <c r="C507" s="175"/>
      <c r="D507" s="175"/>
      <c r="E507" s="175"/>
      <c r="F507" s="175"/>
      <c r="G507" s="175"/>
      <c r="H507" s="175"/>
      <c r="I507" s="77"/>
      <c r="J507" s="123">
        <f t="shared" si="360"/>
        <v>287.17898112</v>
      </c>
      <c r="K507" s="78">
        <v>8</v>
      </c>
      <c r="L507" s="78">
        <v>2.67</v>
      </c>
      <c r="M507" s="78">
        <f t="shared" si="361"/>
        <v>21.36</v>
      </c>
      <c r="N507" s="78">
        <f t="shared" si="362"/>
        <v>8.5867199999999997</v>
      </c>
      <c r="O507" s="78">
        <f t="shared" si="363"/>
        <v>29.946719999999999</v>
      </c>
      <c r="P507" s="78">
        <f t="shared" si="388"/>
        <v>17.3690976</v>
      </c>
      <c r="Q507" s="78">
        <v>192</v>
      </c>
      <c r="R507" s="78">
        <f t="shared" si="364"/>
        <v>239.3158176</v>
      </c>
      <c r="S507" s="78">
        <f t="shared" si="365"/>
        <v>47.863163520000001</v>
      </c>
      <c r="T507" s="78">
        <f t="shared" si="366"/>
        <v>287.17898112</v>
      </c>
      <c r="U507" s="77">
        <v>281</v>
      </c>
    </row>
    <row r="508" spans="1:21" s="59" customFormat="1" outlineLevel="1" x14ac:dyDescent="0.25">
      <c r="A508" s="140" t="s">
        <v>914</v>
      </c>
      <c r="B508" s="175" t="s">
        <v>356</v>
      </c>
      <c r="C508" s="175"/>
      <c r="D508" s="175"/>
      <c r="E508" s="175"/>
      <c r="F508" s="175"/>
      <c r="G508" s="175"/>
      <c r="H508" s="175"/>
      <c r="I508" s="77"/>
      <c r="J508" s="123">
        <f t="shared" si="360"/>
        <v>287.17898112</v>
      </c>
      <c r="K508" s="78">
        <v>8</v>
      </c>
      <c r="L508" s="78">
        <v>2.67</v>
      </c>
      <c r="M508" s="78">
        <f t="shared" si="361"/>
        <v>21.36</v>
      </c>
      <c r="N508" s="78">
        <f t="shared" si="362"/>
        <v>8.5867199999999997</v>
      </c>
      <c r="O508" s="78">
        <f t="shared" si="363"/>
        <v>29.946719999999999</v>
      </c>
      <c r="P508" s="78">
        <f t="shared" si="388"/>
        <v>17.3690976</v>
      </c>
      <c r="Q508" s="78">
        <v>192</v>
      </c>
      <c r="R508" s="78">
        <f t="shared" si="364"/>
        <v>239.3158176</v>
      </c>
      <c r="S508" s="78">
        <f t="shared" si="365"/>
        <v>47.863163520000001</v>
      </c>
      <c r="T508" s="78">
        <f t="shared" si="366"/>
        <v>287.17898112</v>
      </c>
      <c r="U508" s="77">
        <v>281</v>
      </c>
    </row>
    <row r="509" spans="1:21" s="59" customFormat="1" outlineLevel="1" x14ac:dyDescent="0.25">
      <c r="A509" s="140" t="s">
        <v>915</v>
      </c>
      <c r="B509" s="175" t="s">
        <v>886</v>
      </c>
      <c r="C509" s="175"/>
      <c r="D509" s="175"/>
      <c r="E509" s="175"/>
      <c r="F509" s="175"/>
      <c r="G509" s="175"/>
      <c r="H509" s="175"/>
      <c r="I509" s="77"/>
      <c r="J509" s="123">
        <f t="shared" ref="J509" si="389">T509</f>
        <v>287.17898112</v>
      </c>
      <c r="K509" s="78">
        <v>8</v>
      </c>
      <c r="L509" s="78">
        <v>2.67</v>
      </c>
      <c r="M509" s="78">
        <f t="shared" ref="M509" si="390">L509*K509</f>
        <v>21.36</v>
      </c>
      <c r="N509" s="78">
        <f t="shared" ref="N509" si="391">M509*40.2%</f>
        <v>8.5867199999999997</v>
      </c>
      <c r="O509" s="78">
        <f t="shared" ref="O509" si="392">N509+M509</f>
        <v>29.946719999999999</v>
      </c>
      <c r="P509" s="78">
        <f t="shared" ref="P509" si="393">O509*58%</f>
        <v>17.3690976</v>
      </c>
      <c r="Q509" s="78">
        <v>192</v>
      </c>
      <c r="R509" s="78">
        <f t="shared" ref="R509" si="394">Q509+P509+O509</f>
        <v>239.3158176</v>
      </c>
      <c r="S509" s="78">
        <f t="shared" ref="S509" si="395">R509*20%</f>
        <v>47.863163520000001</v>
      </c>
      <c r="T509" s="78">
        <f t="shared" ref="T509" si="396">S509+R509</f>
        <v>287.17898112</v>
      </c>
      <c r="U509" s="77">
        <v>282</v>
      </c>
    </row>
    <row r="510" spans="1:21" s="18" customFormat="1" ht="15.75" customHeight="1" outlineLevel="1" x14ac:dyDescent="0.25">
      <c r="A510" s="139" t="s">
        <v>682</v>
      </c>
      <c r="B510" s="163" t="s">
        <v>358</v>
      </c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9"/>
    </row>
    <row r="511" spans="1:21" outlineLevel="1" x14ac:dyDescent="0.25">
      <c r="A511" s="75" t="s">
        <v>916</v>
      </c>
      <c r="B511" s="160" t="s">
        <v>359</v>
      </c>
      <c r="C511" s="160"/>
      <c r="D511" s="160"/>
      <c r="E511" s="160"/>
      <c r="F511" s="160"/>
      <c r="G511" s="160"/>
      <c r="H511" s="160"/>
      <c r="I511" s="11"/>
      <c r="J511" s="122">
        <f t="shared" si="360"/>
        <v>212.92117919999995</v>
      </c>
      <c r="K511" s="31">
        <v>30</v>
      </c>
      <c r="L511" s="12">
        <v>2.67</v>
      </c>
      <c r="M511" s="12">
        <f t="shared" si="361"/>
        <v>80.099999999999994</v>
      </c>
      <c r="N511" s="12">
        <f t="shared" si="362"/>
        <v>32.200200000000002</v>
      </c>
      <c r="O511" s="12">
        <f t="shared" si="363"/>
        <v>112.30019999999999</v>
      </c>
      <c r="P511" s="12">
        <f>O511*58%</f>
        <v>65.134115999999992</v>
      </c>
      <c r="Q511" s="26"/>
      <c r="R511" s="12">
        <f t="shared" si="364"/>
        <v>177.43431599999997</v>
      </c>
      <c r="S511" s="12">
        <f t="shared" si="365"/>
        <v>35.486863199999995</v>
      </c>
      <c r="T511" s="12">
        <f t="shared" si="366"/>
        <v>212.92117919999995</v>
      </c>
      <c r="U511" s="4">
        <v>225</v>
      </c>
    </row>
    <row r="512" spans="1:21" s="18" customFormat="1" ht="15.75" customHeight="1" outlineLevel="1" x14ac:dyDescent="0.25">
      <c r="A512" s="139" t="s">
        <v>917</v>
      </c>
      <c r="B512" s="163" t="s">
        <v>362</v>
      </c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9"/>
    </row>
    <row r="513" spans="1:21" outlineLevel="1" x14ac:dyDescent="0.25">
      <c r="A513" s="75" t="s">
        <v>918</v>
      </c>
      <c r="B513" s="160" t="s">
        <v>361</v>
      </c>
      <c r="C513" s="160"/>
      <c r="D513" s="160"/>
      <c r="E513" s="160"/>
      <c r="F513" s="160"/>
      <c r="G513" s="160"/>
      <c r="H513" s="160"/>
      <c r="I513" s="11"/>
      <c r="J513" s="122">
        <f t="shared" si="360"/>
        <v>141.94745280000001</v>
      </c>
      <c r="K513" s="31">
        <v>20</v>
      </c>
      <c r="L513" s="12">
        <v>2.67</v>
      </c>
      <c r="M513" s="12">
        <f t="shared" si="361"/>
        <v>53.4</v>
      </c>
      <c r="N513" s="12">
        <f t="shared" si="362"/>
        <v>21.466799999999999</v>
      </c>
      <c r="O513" s="12">
        <f t="shared" si="363"/>
        <v>74.866799999999998</v>
      </c>
      <c r="P513" s="12">
        <f>O513*58%</f>
        <v>43.422743999999994</v>
      </c>
      <c r="Q513" s="26"/>
      <c r="R513" s="12">
        <f t="shared" si="364"/>
        <v>118.28954399999999</v>
      </c>
      <c r="S513" s="12">
        <f t="shared" si="365"/>
        <v>23.657908800000001</v>
      </c>
      <c r="T513" s="12">
        <f t="shared" si="366"/>
        <v>141.94745280000001</v>
      </c>
      <c r="U513" s="4">
        <v>225</v>
      </c>
    </row>
    <row r="514" spans="1:21" s="18" customFormat="1" ht="22.5" customHeight="1" outlineLevel="1" x14ac:dyDescent="0.25">
      <c r="A514" s="139" t="s">
        <v>919</v>
      </c>
      <c r="B514" s="163" t="s">
        <v>363</v>
      </c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9"/>
    </row>
    <row r="515" spans="1:21" outlineLevel="1" x14ac:dyDescent="0.25">
      <c r="A515" s="75" t="s">
        <v>920</v>
      </c>
      <c r="B515" s="160" t="s">
        <v>365</v>
      </c>
      <c r="C515" s="160"/>
      <c r="D515" s="160"/>
      <c r="E515" s="160"/>
      <c r="F515" s="160"/>
      <c r="G515" s="160"/>
      <c r="H515" s="160"/>
      <c r="I515" s="11"/>
      <c r="J515" s="122">
        <f t="shared" si="360"/>
        <v>330.99540479999996</v>
      </c>
      <c r="K515" s="31">
        <v>20</v>
      </c>
      <c r="L515" s="12">
        <v>2.67</v>
      </c>
      <c r="M515" s="12">
        <f t="shared" si="361"/>
        <v>53.4</v>
      </c>
      <c r="N515" s="12">
        <f t="shared" si="362"/>
        <v>21.466799999999999</v>
      </c>
      <c r="O515" s="12">
        <f t="shared" si="363"/>
        <v>74.866799999999998</v>
      </c>
      <c r="P515" s="12">
        <f t="shared" ref="P515" si="397">O515*28%</f>
        <v>20.962704000000002</v>
      </c>
      <c r="Q515" s="26">
        <v>180</v>
      </c>
      <c r="R515" s="12">
        <f t="shared" si="364"/>
        <v>275.82950399999999</v>
      </c>
      <c r="S515" s="12">
        <f t="shared" si="365"/>
        <v>55.165900800000003</v>
      </c>
      <c r="T515" s="12">
        <f t="shared" si="366"/>
        <v>330.99540479999996</v>
      </c>
      <c r="U515" s="4">
        <v>377</v>
      </c>
    </row>
    <row r="516" spans="1:21" outlineLevel="1" x14ac:dyDescent="0.25">
      <c r="A516" s="75" t="s">
        <v>921</v>
      </c>
      <c r="B516" s="160" t="s">
        <v>366</v>
      </c>
      <c r="C516" s="160"/>
      <c r="D516" s="160"/>
      <c r="E516" s="160"/>
      <c r="F516" s="160"/>
      <c r="G516" s="160"/>
      <c r="H516" s="160"/>
      <c r="I516" s="11"/>
      <c r="J516" s="122">
        <f t="shared" si="360"/>
        <v>301.54745279999997</v>
      </c>
      <c r="K516" s="31">
        <v>20</v>
      </c>
      <c r="L516" s="12">
        <v>2.67</v>
      </c>
      <c r="M516" s="12">
        <f t="shared" si="361"/>
        <v>53.4</v>
      </c>
      <c r="N516" s="12">
        <f t="shared" si="362"/>
        <v>21.466799999999999</v>
      </c>
      <c r="O516" s="12">
        <f t="shared" si="363"/>
        <v>74.866799999999998</v>
      </c>
      <c r="P516" s="12">
        <f>O516*58%</f>
        <v>43.422743999999994</v>
      </c>
      <c r="Q516" s="26">
        <v>133</v>
      </c>
      <c r="R516" s="12">
        <f t="shared" si="364"/>
        <v>251.28954399999998</v>
      </c>
      <c r="S516" s="12">
        <f t="shared" si="365"/>
        <v>50.257908799999996</v>
      </c>
      <c r="T516" s="12">
        <f t="shared" si="366"/>
        <v>301.54745279999997</v>
      </c>
      <c r="U516" s="4">
        <v>377</v>
      </c>
    </row>
    <row r="517" spans="1:21" outlineLevel="1" x14ac:dyDescent="0.25">
      <c r="A517" s="75" t="s">
        <v>922</v>
      </c>
      <c r="B517" s="160" t="s">
        <v>367</v>
      </c>
      <c r="C517" s="160"/>
      <c r="D517" s="160"/>
      <c r="E517" s="160"/>
      <c r="F517" s="160"/>
      <c r="G517" s="160"/>
      <c r="H517" s="160"/>
      <c r="I517" s="11"/>
      <c r="J517" s="122">
        <f t="shared" si="360"/>
        <v>283.54745279999997</v>
      </c>
      <c r="K517" s="31">
        <v>20</v>
      </c>
      <c r="L517" s="12">
        <v>2.67</v>
      </c>
      <c r="M517" s="12">
        <f t="shared" si="361"/>
        <v>53.4</v>
      </c>
      <c r="N517" s="12">
        <f t="shared" si="362"/>
        <v>21.466799999999999</v>
      </c>
      <c r="O517" s="12">
        <f t="shared" si="363"/>
        <v>74.866799999999998</v>
      </c>
      <c r="P517" s="12">
        <f t="shared" ref="P517:P525" si="398">O517*58%</f>
        <v>43.422743999999994</v>
      </c>
      <c r="Q517" s="26">
        <v>118</v>
      </c>
      <c r="R517" s="12">
        <f t="shared" si="364"/>
        <v>236.28954399999998</v>
      </c>
      <c r="S517" s="12">
        <f t="shared" si="365"/>
        <v>47.257908799999996</v>
      </c>
      <c r="T517" s="12">
        <f t="shared" si="366"/>
        <v>283.54745279999997</v>
      </c>
      <c r="U517" s="4">
        <v>377</v>
      </c>
    </row>
    <row r="518" spans="1:21" outlineLevel="1" x14ac:dyDescent="0.25">
      <c r="A518" s="75" t="s">
        <v>923</v>
      </c>
      <c r="B518" s="160" t="s">
        <v>368</v>
      </c>
      <c r="C518" s="160"/>
      <c r="D518" s="160"/>
      <c r="E518" s="160"/>
      <c r="F518" s="160"/>
      <c r="G518" s="160"/>
      <c r="H518" s="160"/>
      <c r="I518" s="11"/>
      <c r="J518" s="122">
        <f t="shared" si="360"/>
        <v>283.54745279999997</v>
      </c>
      <c r="K518" s="31">
        <v>20</v>
      </c>
      <c r="L518" s="12">
        <v>2.67</v>
      </c>
      <c r="M518" s="12">
        <f t="shared" si="361"/>
        <v>53.4</v>
      </c>
      <c r="N518" s="12">
        <f t="shared" si="362"/>
        <v>21.466799999999999</v>
      </c>
      <c r="O518" s="12">
        <f t="shared" si="363"/>
        <v>74.866799999999998</v>
      </c>
      <c r="P518" s="12">
        <f t="shared" si="398"/>
        <v>43.422743999999994</v>
      </c>
      <c r="Q518" s="26">
        <v>118</v>
      </c>
      <c r="R518" s="12">
        <f t="shared" si="364"/>
        <v>236.28954399999998</v>
      </c>
      <c r="S518" s="12">
        <f t="shared" si="365"/>
        <v>47.257908799999996</v>
      </c>
      <c r="T518" s="12">
        <f t="shared" si="366"/>
        <v>283.54745279999997</v>
      </c>
      <c r="U518" s="4">
        <v>377</v>
      </c>
    </row>
    <row r="519" spans="1:21" outlineLevel="1" x14ac:dyDescent="0.25">
      <c r="A519" s="75" t="s">
        <v>924</v>
      </c>
      <c r="B519" s="160" t="s">
        <v>369</v>
      </c>
      <c r="C519" s="160"/>
      <c r="D519" s="160"/>
      <c r="E519" s="160"/>
      <c r="F519" s="160"/>
      <c r="G519" s="160"/>
      <c r="H519" s="160"/>
      <c r="I519" s="11"/>
      <c r="J519" s="122">
        <f t="shared" si="360"/>
        <v>291.94745279999995</v>
      </c>
      <c r="K519" s="31">
        <v>20</v>
      </c>
      <c r="L519" s="12">
        <v>2.67</v>
      </c>
      <c r="M519" s="12">
        <f t="shared" si="361"/>
        <v>53.4</v>
      </c>
      <c r="N519" s="12">
        <f t="shared" si="362"/>
        <v>21.466799999999999</v>
      </c>
      <c r="O519" s="12">
        <f t="shared" si="363"/>
        <v>74.866799999999998</v>
      </c>
      <c r="P519" s="12">
        <f t="shared" si="398"/>
        <v>43.422743999999994</v>
      </c>
      <c r="Q519" s="26">
        <v>125</v>
      </c>
      <c r="R519" s="12">
        <f t="shared" si="364"/>
        <v>243.28954399999998</v>
      </c>
      <c r="S519" s="12">
        <f t="shared" si="365"/>
        <v>48.657908800000001</v>
      </c>
      <c r="T519" s="12">
        <f t="shared" si="366"/>
        <v>291.94745279999995</v>
      </c>
      <c r="U519" s="4">
        <v>377</v>
      </c>
    </row>
    <row r="520" spans="1:21" outlineLevel="1" x14ac:dyDescent="0.25">
      <c r="A520" s="75" t="s">
        <v>925</v>
      </c>
      <c r="B520" s="160" t="s">
        <v>347</v>
      </c>
      <c r="C520" s="160"/>
      <c r="D520" s="160"/>
      <c r="E520" s="160"/>
      <c r="F520" s="160"/>
      <c r="G520" s="160"/>
      <c r="H520" s="160"/>
      <c r="I520" s="11"/>
      <c r="J520" s="122">
        <f t="shared" si="360"/>
        <v>283.54745279999997</v>
      </c>
      <c r="K520" s="31">
        <v>20</v>
      </c>
      <c r="L520" s="12">
        <v>2.67</v>
      </c>
      <c r="M520" s="12">
        <f t="shared" si="361"/>
        <v>53.4</v>
      </c>
      <c r="N520" s="12">
        <f t="shared" si="362"/>
        <v>21.466799999999999</v>
      </c>
      <c r="O520" s="12">
        <f t="shared" si="363"/>
        <v>74.866799999999998</v>
      </c>
      <c r="P520" s="12">
        <f t="shared" si="398"/>
        <v>43.422743999999994</v>
      </c>
      <c r="Q520" s="26">
        <v>118</v>
      </c>
      <c r="R520" s="12">
        <f t="shared" si="364"/>
        <v>236.28954399999998</v>
      </c>
      <c r="S520" s="12">
        <f t="shared" si="365"/>
        <v>47.257908799999996</v>
      </c>
      <c r="T520" s="12">
        <f t="shared" si="366"/>
        <v>283.54745279999997</v>
      </c>
      <c r="U520" s="4">
        <v>377</v>
      </c>
    </row>
    <row r="521" spans="1:21" outlineLevel="1" x14ac:dyDescent="0.25">
      <c r="A521" s="75" t="s">
        <v>926</v>
      </c>
      <c r="B521" s="160" t="s">
        <v>370</v>
      </c>
      <c r="C521" s="160"/>
      <c r="D521" s="160"/>
      <c r="E521" s="160"/>
      <c r="F521" s="160"/>
      <c r="G521" s="160"/>
      <c r="H521" s="160"/>
      <c r="I521" s="11"/>
      <c r="J521" s="122">
        <f t="shared" si="360"/>
        <v>276.34745279999999</v>
      </c>
      <c r="K521" s="31">
        <v>20</v>
      </c>
      <c r="L521" s="12">
        <v>2.67</v>
      </c>
      <c r="M521" s="12">
        <f t="shared" si="361"/>
        <v>53.4</v>
      </c>
      <c r="N521" s="12">
        <f t="shared" si="362"/>
        <v>21.466799999999999</v>
      </c>
      <c r="O521" s="12">
        <f t="shared" si="363"/>
        <v>74.866799999999998</v>
      </c>
      <c r="P521" s="12">
        <f t="shared" si="398"/>
        <v>43.422743999999994</v>
      </c>
      <c r="Q521" s="26">
        <v>112</v>
      </c>
      <c r="R521" s="12">
        <f t="shared" si="364"/>
        <v>230.28954399999998</v>
      </c>
      <c r="S521" s="12">
        <f t="shared" si="365"/>
        <v>46.0579088</v>
      </c>
      <c r="T521" s="12">
        <f t="shared" si="366"/>
        <v>276.34745279999999</v>
      </c>
      <c r="U521" s="4">
        <v>377</v>
      </c>
    </row>
    <row r="522" spans="1:21" outlineLevel="1" x14ac:dyDescent="0.25">
      <c r="A522" s="75" t="s">
        <v>927</v>
      </c>
      <c r="B522" s="160" t="s">
        <v>371</v>
      </c>
      <c r="C522" s="160"/>
      <c r="D522" s="160"/>
      <c r="E522" s="160"/>
      <c r="F522" s="160"/>
      <c r="G522" s="160"/>
      <c r="H522" s="160"/>
      <c r="I522" s="11"/>
      <c r="J522" s="122">
        <f t="shared" si="360"/>
        <v>291.94745279999995</v>
      </c>
      <c r="K522" s="31">
        <v>20</v>
      </c>
      <c r="L522" s="12">
        <v>2.67</v>
      </c>
      <c r="M522" s="12">
        <f t="shared" si="361"/>
        <v>53.4</v>
      </c>
      <c r="N522" s="12">
        <f t="shared" si="362"/>
        <v>21.466799999999999</v>
      </c>
      <c r="O522" s="12">
        <f t="shared" si="363"/>
        <v>74.866799999999998</v>
      </c>
      <c r="P522" s="12">
        <f t="shared" si="398"/>
        <v>43.422743999999994</v>
      </c>
      <c r="Q522" s="26">
        <v>125</v>
      </c>
      <c r="R522" s="12">
        <f t="shared" si="364"/>
        <v>243.28954399999998</v>
      </c>
      <c r="S522" s="12">
        <f t="shared" si="365"/>
        <v>48.657908800000001</v>
      </c>
      <c r="T522" s="12">
        <f t="shared" si="366"/>
        <v>291.94745279999995</v>
      </c>
      <c r="U522" s="4">
        <v>377</v>
      </c>
    </row>
    <row r="523" spans="1:21" outlineLevel="1" x14ac:dyDescent="0.25">
      <c r="A523" s="75" t="s">
        <v>928</v>
      </c>
      <c r="B523" s="160" t="s">
        <v>355</v>
      </c>
      <c r="C523" s="160"/>
      <c r="D523" s="160"/>
      <c r="E523" s="160"/>
      <c r="F523" s="160"/>
      <c r="G523" s="160"/>
      <c r="H523" s="160"/>
      <c r="I523" s="11"/>
      <c r="J523" s="122">
        <f t="shared" si="360"/>
        <v>291.94745279999995</v>
      </c>
      <c r="K523" s="31">
        <v>20</v>
      </c>
      <c r="L523" s="12">
        <v>2.67</v>
      </c>
      <c r="M523" s="12">
        <f t="shared" si="361"/>
        <v>53.4</v>
      </c>
      <c r="N523" s="12">
        <f t="shared" si="362"/>
        <v>21.466799999999999</v>
      </c>
      <c r="O523" s="12">
        <f t="shared" si="363"/>
        <v>74.866799999999998</v>
      </c>
      <c r="P523" s="12">
        <f t="shared" si="398"/>
        <v>43.422743999999994</v>
      </c>
      <c r="Q523" s="26">
        <v>125</v>
      </c>
      <c r="R523" s="12">
        <f t="shared" si="364"/>
        <v>243.28954399999998</v>
      </c>
      <c r="S523" s="12">
        <f t="shared" si="365"/>
        <v>48.657908800000001</v>
      </c>
      <c r="T523" s="12">
        <f t="shared" si="366"/>
        <v>291.94745279999995</v>
      </c>
      <c r="U523" s="4">
        <v>377</v>
      </c>
    </row>
    <row r="524" spans="1:21" outlineLevel="1" x14ac:dyDescent="0.25">
      <c r="A524" s="75" t="s">
        <v>929</v>
      </c>
      <c r="B524" s="160" t="s">
        <v>372</v>
      </c>
      <c r="C524" s="160"/>
      <c r="D524" s="160"/>
      <c r="E524" s="160"/>
      <c r="F524" s="160"/>
      <c r="G524" s="160"/>
      <c r="H524" s="160"/>
      <c r="I524" s="11"/>
      <c r="J524" s="122">
        <f t="shared" si="360"/>
        <v>283.54745279999997</v>
      </c>
      <c r="K524" s="31">
        <v>20</v>
      </c>
      <c r="L524" s="12">
        <v>2.67</v>
      </c>
      <c r="M524" s="12">
        <f t="shared" si="361"/>
        <v>53.4</v>
      </c>
      <c r="N524" s="12">
        <f t="shared" si="362"/>
        <v>21.466799999999999</v>
      </c>
      <c r="O524" s="12">
        <f t="shared" si="363"/>
        <v>74.866799999999998</v>
      </c>
      <c r="P524" s="12">
        <f t="shared" si="398"/>
        <v>43.422743999999994</v>
      </c>
      <c r="Q524" s="26">
        <v>118</v>
      </c>
      <c r="R524" s="12">
        <f t="shared" si="364"/>
        <v>236.28954399999998</v>
      </c>
      <c r="S524" s="12">
        <f t="shared" si="365"/>
        <v>47.257908799999996</v>
      </c>
      <c r="T524" s="12">
        <f t="shared" si="366"/>
        <v>283.54745279999997</v>
      </c>
      <c r="U524" s="4">
        <v>377</v>
      </c>
    </row>
    <row r="525" spans="1:21" outlineLevel="1" x14ac:dyDescent="0.25">
      <c r="A525" s="75" t="s">
        <v>930</v>
      </c>
      <c r="B525" s="160" t="s">
        <v>670</v>
      </c>
      <c r="C525" s="160"/>
      <c r="D525" s="160"/>
      <c r="E525" s="160"/>
      <c r="F525" s="160"/>
      <c r="G525" s="160"/>
      <c r="H525" s="160"/>
      <c r="I525" s="11"/>
      <c r="J525" s="122">
        <f t="shared" si="360"/>
        <v>330.34745279999999</v>
      </c>
      <c r="K525" s="31">
        <v>20</v>
      </c>
      <c r="L525" s="12">
        <v>2.67</v>
      </c>
      <c r="M525" s="12">
        <f t="shared" si="361"/>
        <v>53.4</v>
      </c>
      <c r="N525" s="12">
        <f t="shared" si="362"/>
        <v>21.466799999999999</v>
      </c>
      <c r="O525" s="12">
        <f t="shared" si="363"/>
        <v>74.866799999999998</v>
      </c>
      <c r="P525" s="12">
        <f t="shared" si="398"/>
        <v>43.422743999999994</v>
      </c>
      <c r="Q525" s="26">
        <v>157</v>
      </c>
      <c r="R525" s="12">
        <f t="shared" si="364"/>
        <v>275.28954399999998</v>
      </c>
      <c r="S525" s="12">
        <f t="shared" si="365"/>
        <v>55.0579088</v>
      </c>
      <c r="T525" s="12">
        <f t="shared" si="366"/>
        <v>330.34745279999999</v>
      </c>
      <c r="U525" s="4">
        <v>377</v>
      </c>
    </row>
    <row r="526" spans="1:21" s="18" customFormat="1" ht="19.5" customHeight="1" outlineLevel="1" x14ac:dyDescent="0.25">
      <c r="A526" s="139" t="s">
        <v>931</v>
      </c>
      <c r="B526" s="163" t="s">
        <v>373</v>
      </c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9"/>
    </row>
    <row r="527" spans="1:21" ht="15.75" customHeight="1" outlineLevel="1" x14ac:dyDescent="0.25">
      <c r="A527" s="75" t="s">
        <v>932</v>
      </c>
      <c r="B527" s="160" t="s">
        <v>671</v>
      </c>
      <c r="C527" s="160"/>
      <c r="D527" s="160"/>
      <c r="E527" s="160"/>
      <c r="F527" s="160"/>
      <c r="G527" s="160"/>
      <c r="H527" s="160"/>
      <c r="I527" s="11"/>
      <c r="J527" s="122">
        <f t="shared" si="360"/>
        <v>548.55435839999996</v>
      </c>
      <c r="K527" s="31">
        <v>60</v>
      </c>
      <c r="L527" s="12">
        <v>2.67</v>
      </c>
      <c r="M527" s="12">
        <f t="shared" si="361"/>
        <v>160.19999999999999</v>
      </c>
      <c r="N527" s="12">
        <f t="shared" si="362"/>
        <v>64.400400000000005</v>
      </c>
      <c r="O527" s="12">
        <f t="shared" si="363"/>
        <v>224.60039999999998</v>
      </c>
      <c r="P527" s="12">
        <f>O527*58%</f>
        <v>130.26823199999998</v>
      </c>
      <c r="Q527" s="26">
        <v>102.26</v>
      </c>
      <c r="R527" s="12">
        <f t="shared" si="364"/>
        <v>457.12863199999998</v>
      </c>
      <c r="S527" s="12">
        <f t="shared" si="365"/>
        <v>91.425726400000002</v>
      </c>
      <c r="T527" s="12">
        <f t="shared" si="366"/>
        <v>548.55435839999996</v>
      </c>
      <c r="U527" s="4">
        <v>544</v>
      </c>
    </row>
    <row r="528" spans="1:21" outlineLevel="1" x14ac:dyDescent="0.25">
      <c r="A528" s="75" t="s">
        <v>933</v>
      </c>
      <c r="B528" s="160" t="s">
        <v>374</v>
      </c>
      <c r="C528" s="160"/>
      <c r="D528" s="160"/>
      <c r="E528" s="160"/>
      <c r="F528" s="160"/>
      <c r="G528" s="160"/>
      <c r="H528" s="160"/>
      <c r="I528" s="11"/>
      <c r="J528" s="122">
        <f t="shared" si="360"/>
        <v>467.84235839999991</v>
      </c>
      <c r="K528" s="31">
        <v>60</v>
      </c>
      <c r="L528" s="12">
        <v>2.67</v>
      </c>
      <c r="M528" s="12">
        <f t="shared" si="361"/>
        <v>160.19999999999999</v>
      </c>
      <c r="N528" s="12">
        <f t="shared" si="362"/>
        <v>64.400400000000005</v>
      </c>
      <c r="O528" s="12">
        <f t="shared" si="363"/>
        <v>224.60039999999998</v>
      </c>
      <c r="P528" s="12">
        <f t="shared" ref="P528:P553" si="399">O528*58%</f>
        <v>130.26823199999998</v>
      </c>
      <c r="Q528" s="26">
        <v>35</v>
      </c>
      <c r="R528" s="12">
        <f t="shared" si="364"/>
        <v>389.86863199999993</v>
      </c>
      <c r="S528" s="12">
        <f t="shared" si="365"/>
        <v>77.97372639999999</v>
      </c>
      <c r="T528" s="12">
        <f t="shared" si="366"/>
        <v>467.84235839999991</v>
      </c>
      <c r="U528" s="4">
        <v>544</v>
      </c>
    </row>
    <row r="529" spans="1:21" outlineLevel="1" x14ac:dyDescent="0.25">
      <c r="A529" s="75" t="s">
        <v>934</v>
      </c>
      <c r="B529" s="160" t="s">
        <v>375</v>
      </c>
      <c r="C529" s="160"/>
      <c r="D529" s="160"/>
      <c r="E529" s="160"/>
      <c r="F529" s="160"/>
      <c r="G529" s="160"/>
      <c r="H529" s="160"/>
      <c r="I529" s="11"/>
      <c r="J529" s="122">
        <f t="shared" si="360"/>
        <v>506.50635839999995</v>
      </c>
      <c r="K529" s="31">
        <v>60</v>
      </c>
      <c r="L529" s="12">
        <v>2.67</v>
      </c>
      <c r="M529" s="12">
        <f t="shared" si="361"/>
        <v>160.19999999999999</v>
      </c>
      <c r="N529" s="12">
        <f t="shared" si="362"/>
        <v>64.400400000000005</v>
      </c>
      <c r="O529" s="12">
        <f t="shared" si="363"/>
        <v>224.60039999999998</v>
      </c>
      <c r="P529" s="12">
        <f t="shared" si="399"/>
        <v>130.26823199999998</v>
      </c>
      <c r="Q529" s="26">
        <v>67.22</v>
      </c>
      <c r="R529" s="12">
        <f t="shared" si="364"/>
        <v>422.08863199999996</v>
      </c>
      <c r="S529" s="12">
        <f t="shared" si="365"/>
        <v>84.417726399999992</v>
      </c>
      <c r="T529" s="12">
        <f t="shared" si="366"/>
        <v>506.50635839999995</v>
      </c>
      <c r="U529" s="4">
        <v>544</v>
      </c>
    </row>
    <row r="530" spans="1:21" outlineLevel="1" x14ac:dyDescent="0.25">
      <c r="A530" s="75" t="s">
        <v>935</v>
      </c>
      <c r="B530" s="160" t="s">
        <v>376</v>
      </c>
      <c r="C530" s="160"/>
      <c r="D530" s="160"/>
      <c r="E530" s="160"/>
      <c r="F530" s="160"/>
      <c r="G530" s="160"/>
      <c r="H530" s="160"/>
      <c r="I530" s="11"/>
      <c r="J530" s="122">
        <f t="shared" si="360"/>
        <v>603.54408480000006</v>
      </c>
      <c r="K530" s="31">
        <v>70</v>
      </c>
      <c r="L530" s="12">
        <v>2.67</v>
      </c>
      <c r="M530" s="12">
        <f t="shared" si="361"/>
        <v>186.9</v>
      </c>
      <c r="N530" s="12">
        <f t="shared" si="362"/>
        <v>75.133800000000008</v>
      </c>
      <c r="O530" s="12">
        <f t="shared" si="363"/>
        <v>262.03380000000004</v>
      </c>
      <c r="P530" s="12">
        <f t="shared" si="399"/>
        <v>151.97960400000002</v>
      </c>
      <c r="Q530" s="26">
        <v>88.94</v>
      </c>
      <c r="R530" s="12">
        <f t="shared" si="364"/>
        <v>502.95340400000009</v>
      </c>
      <c r="S530" s="12">
        <f t="shared" si="365"/>
        <v>100.59068080000003</v>
      </c>
      <c r="T530" s="12">
        <f t="shared" si="366"/>
        <v>603.54408480000006</v>
      </c>
      <c r="U530" s="4">
        <v>544</v>
      </c>
    </row>
    <row r="531" spans="1:21" ht="19.5" customHeight="1" outlineLevel="1" x14ac:dyDescent="0.25">
      <c r="A531" s="75" t="s">
        <v>936</v>
      </c>
      <c r="B531" s="160" t="s">
        <v>377</v>
      </c>
      <c r="C531" s="160"/>
      <c r="D531" s="160"/>
      <c r="E531" s="160"/>
      <c r="F531" s="160"/>
      <c r="G531" s="160"/>
      <c r="H531" s="160"/>
      <c r="I531" s="11"/>
      <c r="J531" s="122">
        <f t="shared" si="360"/>
        <v>634.56122159999995</v>
      </c>
      <c r="K531" s="31">
        <v>65</v>
      </c>
      <c r="L531" s="12">
        <v>2.67</v>
      </c>
      <c r="M531" s="12">
        <f t="shared" si="361"/>
        <v>173.54999999999998</v>
      </c>
      <c r="N531" s="12">
        <f t="shared" si="362"/>
        <v>69.767099999999999</v>
      </c>
      <c r="O531" s="12">
        <f t="shared" si="363"/>
        <v>243.31709999999998</v>
      </c>
      <c r="P531" s="12">
        <f t="shared" si="399"/>
        <v>141.12391799999997</v>
      </c>
      <c r="Q531" s="26">
        <v>144.36000000000001</v>
      </c>
      <c r="R531" s="12">
        <f t="shared" si="364"/>
        <v>528.801018</v>
      </c>
      <c r="S531" s="12">
        <f t="shared" si="365"/>
        <v>105.76020360000001</v>
      </c>
      <c r="T531" s="12">
        <f t="shared" si="366"/>
        <v>634.56122159999995</v>
      </c>
      <c r="U531" s="4">
        <v>544</v>
      </c>
    </row>
    <row r="532" spans="1:21" ht="18" customHeight="1" outlineLevel="1" x14ac:dyDescent="0.25">
      <c r="A532" s="75" t="s">
        <v>937</v>
      </c>
      <c r="B532" s="160" t="s">
        <v>672</v>
      </c>
      <c r="C532" s="160"/>
      <c r="D532" s="160"/>
      <c r="E532" s="160"/>
      <c r="F532" s="160"/>
      <c r="G532" s="160"/>
      <c r="H532" s="160"/>
      <c r="I532" s="11"/>
      <c r="J532" s="122">
        <f t="shared" si="360"/>
        <v>307.57717919999993</v>
      </c>
      <c r="K532" s="31">
        <v>30</v>
      </c>
      <c r="L532" s="12">
        <v>2.67</v>
      </c>
      <c r="M532" s="12">
        <f t="shared" si="361"/>
        <v>80.099999999999994</v>
      </c>
      <c r="N532" s="12">
        <f t="shared" si="362"/>
        <v>32.200200000000002</v>
      </c>
      <c r="O532" s="12">
        <f t="shared" si="363"/>
        <v>112.30019999999999</v>
      </c>
      <c r="P532" s="12">
        <f t="shared" si="399"/>
        <v>65.134115999999992</v>
      </c>
      <c r="Q532" s="26">
        <v>78.88</v>
      </c>
      <c r="R532" s="12">
        <f t="shared" si="364"/>
        <v>256.31431599999996</v>
      </c>
      <c r="S532" s="12">
        <f t="shared" si="365"/>
        <v>51.262863199999998</v>
      </c>
      <c r="T532" s="12">
        <f t="shared" si="366"/>
        <v>307.57717919999993</v>
      </c>
      <c r="U532" s="4">
        <v>544</v>
      </c>
    </row>
    <row r="533" spans="1:21" outlineLevel="1" x14ac:dyDescent="0.25">
      <c r="A533" s="75" t="s">
        <v>938</v>
      </c>
      <c r="B533" s="160" t="s">
        <v>345</v>
      </c>
      <c r="C533" s="160"/>
      <c r="D533" s="160"/>
      <c r="E533" s="160"/>
      <c r="F533" s="160"/>
      <c r="G533" s="160"/>
      <c r="H533" s="160"/>
      <c r="I533" s="11"/>
      <c r="J533" s="122">
        <f t="shared" si="360"/>
        <v>643.5492215999999</v>
      </c>
      <c r="K533" s="31">
        <v>65</v>
      </c>
      <c r="L533" s="12">
        <v>2.67</v>
      </c>
      <c r="M533" s="12">
        <f t="shared" si="361"/>
        <v>173.54999999999998</v>
      </c>
      <c r="N533" s="12">
        <f t="shared" si="362"/>
        <v>69.767099999999999</v>
      </c>
      <c r="O533" s="12">
        <f t="shared" si="363"/>
        <v>243.31709999999998</v>
      </c>
      <c r="P533" s="12">
        <f t="shared" si="399"/>
        <v>141.12391799999997</v>
      </c>
      <c r="Q533" s="26">
        <v>151.85</v>
      </c>
      <c r="R533" s="12">
        <f t="shared" si="364"/>
        <v>536.29101799999989</v>
      </c>
      <c r="S533" s="12">
        <f t="shared" si="365"/>
        <v>107.25820359999999</v>
      </c>
      <c r="T533" s="12">
        <f t="shared" si="366"/>
        <v>643.5492215999999</v>
      </c>
      <c r="U533" s="4">
        <v>544</v>
      </c>
    </row>
    <row r="534" spans="1:21" outlineLevel="1" x14ac:dyDescent="0.25">
      <c r="A534" s="75" t="s">
        <v>939</v>
      </c>
      <c r="B534" s="160" t="s">
        <v>378</v>
      </c>
      <c r="C534" s="160"/>
      <c r="D534" s="160"/>
      <c r="E534" s="160"/>
      <c r="F534" s="160"/>
      <c r="G534" s="160"/>
      <c r="H534" s="160"/>
      <c r="I534" s="11"/>
      <c r="J534" s="122">
        <f t="shared" si="360"/>
        <v>486.18517919999999</v>
      </c>
      <c r="K534" s="31">
        <v>30</v>
      </c>
      <c r="L534" s="12">
        <v>2.67</v>
      </c>
      <c r="M534" s="12">
        <f t="shared" si="361"/>
        <v>80.099999999999994</v>
      </c>
      <c r="N534" s="12">
        <f t="shared" si="362"/>
        <v>32.200200000000002</v>
      </c>
      <c r="O534" s="12">
        <f t="shared" si="363"/>
        <v>112.30019999999999</v>
      </c>
      <c r="P534" s="12">
        <f t="shared" si="399"/>
        <v>65.134115999999992</v>
      </c>
      <c r="Q534" s="26">
        <v>227.72</v>
      </c>
      <c r="R534" s="12">
        <f t="shared" si="364"/>
        <v>405.15431599999999</v>
      </c>
      <c r="S534" s="12">
        <f t="shared" si="365"/>
        <v>81.030863199999999</v>
      </c>
      <c r="T534" s="12">
        <f t="shared" si="366"/>
        <v>486.18517919999999</v>
      </c>
      <c r="U534" s="4">
        <v>544</v>
      </c>
    </row>
    <row r="535" spans="1:21" outlineLevel="1" x14ac:dyDescent="0.25">
      <c r="A535" s="75" t="s">
        <v>940</v>
      </c>
      <c r="B535" s="160" t="s">
        <v>350</v>
      </c>
      <c r="C535" s="160"/>
      <c r="D535" s="160"/>
      <c r="E535" s="160"/>
      <c r="F535" s="160"/>
      <c r="G535" s="160"/>
      <c r="H535" s="160"/>
      <c r="I535" s="11"/>
      <c r="J535" s="122">
        <f t="shared" si="360"/>
        <v>469.47435839999991</v>
      </c>
      <c r="K535" s="31">
        <v>60</v>
      </c>
      <c r="L535" s="12">
        <v>2.67</v>
      </c>
      <c r="M535" s="12">
        <f t="shared" si="361"/>
        <v>160.19999999999999</v>
      </c>
      <c r="N535" s="12">
        <f t="shared" si="362"/>
        <v>64.400400000000005</v>
      </c>
      <c r="O535" s="12">
        <f t="shared" si="363"/>
        <v>224.60039999999998</v>
      </c>
      <c r="P535" s="12">
        <f t="shared" si="399"/>
        <v>130.26823199999998</v>
      </c>
      <c r="Q535" s="26">
        <v>36.36</v>
      </c>
      <c r="R535" s="12">
        <f t="shared" si="364"/>
        <v>391.22863199999995</v>
      </c>
      <c r="S535" s="12">
        <f t="shared" si="365"/>
        <v>78.245726399999995</v>
      </c>
      <c r="T535" s="12">
        <f t="shared" si="366"/>
        <v>469.47435839999991</v>
      </c>
      <c r="U535" s="4">
        <v>544</v>
      </c>
    </row>
    <row r="536" spans="1:21" ht="24.75" customHeight="1" outlineLevel="1" x14ac:dyDescent="0.25">
      <c r="A536" s="75" t="s">
        <v>941</v>
      </c>
      <c r="B536" s="160" t="s">
        <v>673</v>
      </c>
      <c r="C536" s="160"/>
      <c r="D536" s="160"/>
      <c r="E536" s="160"/>
      <c r="F536" s="160"/>
      <c r="G536" s="160"/>
      <c r="H536" s="160"/>
      <c r="I536" s="11"/>
      <c r="J536" s="122">
        <f t="shared" si="360"/>
        <v>593.6829479999999</v>
      </c>
      <c r="K536" s="31">
        <v>75</v>
      </c>
      <c r="L536" s="12">
        <v>2.67</v>
      </c>
      <c r="M536" s="12">
        <f t="shared" si="361"/>
        <v>200.25</v>
      </c>
      <c r="N536" s="12">
        <f t="shared" si="362"/>
        <v>80.500500000000002</v>
      </c>
      <c r="O536" s="12">
        <f t="shared" si="363"/>
        <v>280.75049999999999</v>
      </c>
      <c r="P536" s="12">
        <f t="shared" si="399"/>
        <v>162.83528999999999</v>
      </c>
      <c r="Q536" s="26">
        <v>51.15</v>
      </c>
      <c r="R536" s="12">
        <f t="shared" si="364"/>
        <v>494.73578999999995</v>
      </c>
      <c r="S536" s="12">
        <f t="shared" si="365"/>
        <v>98.947158000000002</v>
      </c>
      <c r="T536" s="12">
        <f t="shared" si="366"/>
        <v>593.6829479999999</v>
      </c>
      <c r="U536" s="4">
        <v>544</v>
      </c>
    </row>
    <row r="537" spans="1:21" ht="24" customHeight="1" outlineLevel="1" x14ac:dyDescent="0.25">
      <c r="A537" s="75" t="s">
        <v>942</v>
      </c>
      <c r="B537" s="160" t="s">
        <v>674</v>
      </c>
      <c r="C537" s="160"/>
      <c r="D537" s="160"/>
      <c r="E537" s="160"/>
      <c r="F537" s="160"/>
      <c r="G537" s="160"/>
      <c r="H537" s="160"/>
      <c r="I537" s="11"/>
      <c r="J537" s="122">
        <f t="shared" si="360"/>
        <v>1052.6573063999999</v>
      </c>
      <c r="K537" s="31">
        <v>135</v>
      </c>
      <c r="L537" s="12">
        <v>2.67</v>
      </c>
      <c r="M537" s="12">
        <f t="shared" si="361"/>
        <v>360.45</v>
      </c>
      <c r="N537" s="12">
        <f t="shared" si="362"/>
        <v>144.90090000000001</v>
      </c>
      <c r="O537" s="12">
        <f t="shared" si="363"/>
        <v>505.35090000000002</v>
      </c>
      <c r="P537" s="12">
        <f t="shared" si="399"/>
        <v>293.103522</v>
      </c>
      <c r="Q537" s="26">
        <v>78.760000000000005</v>
      </c>
      <c r="R537" s="12">
        <f t="shared" si="364"/>
        <v>877.21442200000001</v>
      </c>
      <c r="S537" s="12">
        <f t="shared" si="365"/>
        <v>175.44288440000003</v>
      </c>
      <c r="T537" s="12">
        <f t="shared" si="366"/>
        <v>1052.6573063999999</v>
      </c>
      <c r="U537" s="4">
        <v>544</v>
      </c>
    </row>
    <row r="538" spans="1:21" ht="23.25" customHeight="1" outlineLevel="1" x14ac:dyDescent="0.25">
      <c r="A538" s="75" t="s">
        <v>943</v>
      </c>
      <c r="B538" s="160" t="s">
        <v>379</v>
      </c>
      <c r="C538" s="160"/>
      <c r="D538" s="160"/>
      <c r="E538" s="160"/>
      <c r="F538" s="160"/>
      <c r="G538" s="160"/>
      <c r="H538" s="160"/>
      <c r="I538" s="11"/>
      <c r="J538" s="122">
        <f t="shared" si="360"/>
        <v>450.60176880000006</v>
      </c>
      <c r="K538" s="31">
        <v>45</v>
      </c>
      <c r="L538" s="12">
        <v>2.67</v>
      </c>
      <c r="M538" s="12">
        <f t="shared" ref="M538:M596" si="400">L538*K538</f>
        <v>120.14999999999999</v>
      </c>
      <c r="N538" s="12">
        <f t="shared" ref="N538:N596" si="401">M538*40.2%</f>
        <v>48.3003</v>
      </c>
      <c r="O538" s="12">
        <f t="shared" ref="O538:O596" si="402">N538+M538</f>
        <v>168.4503</v>
      </c>
      <c r="P538" s="12">
        <f t="shared" si="399"/>
        <v>97.701173999999995</v>
      </c>
      <c r="Q538" s="26">
        <v>109.35</v>
      </c>
      <c r="R538" s="12">
        <f t="shared" ref="R538:R596" si="403">Q538+P538+O538</f>
        <v>375.50147400000003</v>
      </c>
      <c r="S538" s="12">
        <f t="shared" ref="S538:S596" si="404">R538*20%</f>
        <v>75.100294800000015</v>
      </c>
      <c r="T538" s="12">
        <f t="shared" ref="T538:T596" si="405">S538+R538</f>
        <v>450.60176880000006</v>
      </c>
      <c r="U538" s="4">
        <v>544</v>
      </c>
    </row>
    <row r="539" spans="1:21" outlineLevel="1" x14ac:dyDescent="0.25">
      <c r="A539" s="75" t="s">
        <v>944</v>
      </c>
      <c r="B539" s="160" t="s">
        <v>380</v>
      </c>
      <c r="C539" s="160"/>
      <c r="D539" s="160"/>
      <c r="E539" s="160"/>
      <c r="F539" s="160"/>
      <c r="G539" s="160"/>
      <c r="H539" s="160"/>
      <c r="I539" s="11"/>
      <c r="J539" s="122">
        <f t="shared" si="360"/>
        <v>491.86635839999997</v>
      </c>
      <c r="K539" s="31">
        <v>60</v>
      </c>
      <c r="L539" s="12">
        <v>2.67</v>
      </c>
      <c r="M539" s="12">
        <f t="shared" si="400"/>
        <v>160.19999999999999</v>
      </c>
      <c r="N539" s="12">
        <f t="shared" si="401"/>
        <v>64.400400000000005</v>
      </c>
      <c r="O539" s="12">
        <f t="shared" si="402"/>
        <v>224.60039999999998</v>
      </c>
      <c r="P539" s="12">
        <f t="shared" si="399"/>
        <v>130.26823199999998</v>
      </c>
      <c r="Q539" s="26">
        <v>55.02</v>
      </c>
      <c r="R539" s="12">
        <f t="shared" si="403"/>
        <v>409.88863199999997</v>
      </c>
      <c r="S539" s="12">
        <f t="shared" si="404"/>
        <v>81.977726399999995</v>
      </c>
      <c r="T539" s="12">
        <f t="shared" si="405"/>
        <v>491.86635839999997</v>
      </c>
      <c r="U539" s="4">
        <v>544</v>
      </c>
    </row>
    <row r="540" spans="1:21" outlineLevel="1" x14ac:dyDescent="0.25">
      <c r="A540" s="75" t="s">
        <v>945</v>
      </c>
      <c r="B540" s="160" t="s">
        <v>381</v>
      </c>
      <c r="C540" s="160"/>
      <c r="D540" s="160"/>
      <c r="E540" s="160"/>
      <c r="F540" s="160"/>
      <c r="G540" s="160"/>
      <c r="H540" s="160"/>
      <c r="I540" s="11"/>
      <c r="J540" s="122">
        <f t="shared" ref="J540:J598" si="406">T540</f>
        <v>1022.7241271999999</v>
      </c>
      <c r="K540" s="31">
        <v>105</v>
      </c>
      <c r="L540" s="12">
        <v>2.67</v>
      </c>
      <c r="M540" s="12">
        <f t="shared" si="400"/>
        <v>280.34999999999997</v>
      </c>
      <c r="N540" s="12">
        <f t="shared" si="401"/>
        <v>112.7007</v>
      </c>
      <c r="O540" s="12">
        <f t="shared" si="402"/>
        <v>393.05069999999995</v>
      </c>
      <c r="P540" s="12">
        <f t="shared" si="399"/>
        <v>227.96940599999996</v>
      </c>
      <c r="Q540" s="26">
        <v>231.25</v>
      </c>
      <c r="R540" s="12">
        <f t="shared" si="403"/>
        <v>852.27010599999994</v>
      </c>
      <c r="S540" s="12">
        <f t="shared" si="404"/>
        <v>170.4540212</v>
      </c>
      <c r="T540" s="12">
        <f t="shared" si="405"/>
        <v>1022.7241271999999</v>
      </c>
      <c r="U540" s="4">
        <v>544</v>
      </c>
    </row>
    <row r="541" spans="1:21" ht="24" customHeight="1" outlineLevel="1" x14ac:dyDescent="0.25">
      <c r="A541" s="75" t="s">
        <v>946</v>
      </c>
      <c r="B541" s="160" t="s">
        <v>382</v>
      </c>
      <c r="C541" s="160"/>
      <c r="D541" s="160"/>
      <c r="E541" s="160"/>
      <c r="F541" s="160"/>
      <c r="G541" s="160"/>
      <c r="H541" s="160"/>
      <c r="I541" s="11"/>
      <c r="J541" s="122">
        <f t="shared" si="406"/>
        <v>691.88467439999999</v>
      </c>
      <c r="K541" s="31">
        <v>85</v>
      </c>
      <c r="L541" s="12">
        <v>2.67</v>
      </c>
      <c r="M541" s="12">
        <f t="shared" si="400"/>
        <v>226.95</v>
      </c>
      <c r="N541" s="12">
        <f t="shared" si="401"/>
        <v>91.233900000000006</v>
      </c>
      <c r="O541" s="12">
        <f t="shared" si="402"/>
        <v>318.18389999999999</v>
      </c>
      <c r="P541" s="12">
        <f t="shared" si="399"/>
        <v>184.546662</v>
      </c>
      <c r="Q541" s="26">
        <v>73.84</v>
      </c>
      <c r="R541" s="12">
        <f t="shared" si="403"/>
        <v>576.570562</v>
      </c>
      <c r="S541" s="12">
        <f t="shared" si="404"/>
        <v>115.3141124</v>
      </c>
      <c r="T541" s="12">
        <f t="shared" si="405"/>
        <v>691.88467439999999</v>
      </c>
      <c r="U541" s="4">
        <v>544</v>
      </c>
    </row>
    <row r="542" spans="1:21" outlineLevel="1" x14ac:dyDescent="0.25">
      <c r="A542" s="75" t="s">
        <v>947</v>
      </c>
      <c r="B542" s="160" t="s">
        <v>383</v>
      </c>
      <c r="C542" s="160"/>
      <c r="D542" s="160"/>
      <c r="E542" s="160"/>
      <c r="F542" s="160"/>
      <c r="G542" s="160"/>
      <c r="H542" s="160"/>
      <c r="I542" s="11"/>
      <c r="J542" s="122">
        <f t="shared" si="406"/>
        <v>698.97667439999998</v>
      </c>
      <c r="K542" s="31">
        <v>85</v>
      </c>
      <c r="L542" s="12">
        <v>2.67</v>
      </c>
      <c r="M542" s="12">
        <f t="shared" si="400"/>
        <v>226.95</v>
      </c>
      <c r="N542" s="12">
        <f t="shared" si="401"/>
        <v>91.233900000000006</v>
      </c>
      <c r="O542" s="12">
        <f t="shared" si="402"/>
        <v>318.18389999999999</v>
      </c>
      <c r="P542" s="12">
        <f t="shared" si="399"/>
        <v>184.546662</v>
      </c>
      <c r="Q542" s="26">
        <v>79.75</v>
      </c>
      <c r="R542" s="12">
        <f t="shared" si="403"/>
        <v>582.48056199999996</v>
      </c>
      <c r="S542" s="12">
        <f t="shared" si="404"/>
        <v>116.4961124</v>
      </c>
      <c r="T542" s="12">
        <f t="shared" si="405"/>
        <v>698.97667439999998</v>
      </c>
      <c r="U542" s="4">
        <v>544</v>
      </c>
    </row>
    <row r="543" spans="1:21" outlineLevel="1" x14ac:dyDescent="0.25">
      <c r="A543" s="75" t="s">
        <v>948</v>
      </c>
      <c r="B543" s="160" t="s">
        <v>384</v>
      </c>
      <c r="C543" s="160"/>
      <c r="D543" s="160"/>
      <c r="E543" s="160"/>
      <c r="F543" s="160"/>
      <c r="G543" s="160"/>
      <c r="H543" s="160"/>
      <c r="I543" s="11"/>
      <c r="J543" s="122">
        <f t="shared" si="406"/>
        <v>532.40235839999991</v>
      </c>
      <c r="K543" s="31">
        <v>60</v>
      </c>
      <c r="L543" s="12">
        <v>2.67</v>
      </c>
      <c r="M543" s="12">
        <f t="shared" si="400"/>
        <v>160.19999999999999</v>
      </c>
      <c r="N543" s="12">
        <f t="shared" si="401"/>
        <v>64.400400000000005</v>
      </c>
      <c r="O543" s="12">
        <f t="shared" si="402"/>
        <v>224.60039999999998</v>
      </c>
      <c r="P543" s="12">
        <f t="shared" si="399"/>
        <v>130.26823199999998</v>
      </c>
      <c r="Q543" s="26">
        <v>88.8</v>
      </c>
      <c r="R543" s="12">
        <f t="shared" si="403"/>
        <v>443.66863199999995</v>
      </c>
      <c r="S543" s="12">
        <f t="shared" si="404"/>
        <v>88.733726399999995</v>
      </c>
      <c r="T543" s="12">
        <f t="shared" si="405"/>
        <v>532.40235839999991</v>
      </c>
      <c r="U543" s="4">
        <v>544</v>
      </c>
    </row>
    <row r="544" spans="1:21" outlineLevel="1" x14ac:dyDescent="0.25">
      <c r="A544" s="75" t="s">
        <v>949</v>
      </c>
      <c r="B544" s="160" t="s">
        <v>675</v>
      </c>
      <c r="C544" s="160"/>
      <c r="D544" s="160"/>
      <c r="E544" s="160"/>
      <c r="F544" s="160"/>
      <c r="G544" s="160"/>
      <c r="H544" s="160"/>
      <c r="I544" s="11"/>
      <c r="J544" s="122">
        <f t="shared" si="406"/>
        <v>265.82345279999998</v>
      </c>
      <c r="K544" s="31">
        <v>20</v>
      </c>
      <c r="L544" s="12">
        <v>2.67</v>
      </c>
      <c r="M544" s="12">
        <f t="shared" si="400"/>
        <v>53.4</v>
      </c>
      <c r="N544" s="12">
        <f t="shared" si="401"/>
        <v>21.466799999999999</v>
      </c>
      <c r="O544" s="12">
        <f t="shared" si="402"/>
        <v>74.866799999999998</v>
      </c>
      <c r="P544" s="12">
        <f t="shared" si="399"/>
        <v>43.422743999999994</v>
      </c>
      <c r="Q544" s="26">
        <v>103.23</v>
      </c>
      <c r="R544" s="12">
        <f t="shared" si="403"/>
        <v>221.519544</v>
      </c>
      <c r="S544" s="12">
        <f t="shared" si="404"/>
        <v>44.303908800000002</v>
      </c>
      <c r="T544" s="12">
        <f t="shared" si="405"/>
        <v>265.82345279999998</v>
      </c>
      <c r="U544" s="4">
        <v>544</v>
      </c>
    </row>
    <row r="545" spans="1:21" outlineLevel="1" x14ac:dyDescent="0.25">
      <c r="A545" s="75" t="s">
        <v>950</v>
      </c>
      <c r="B545" s="160" t="s">
        <v>385</v>
      </c>
      <c r="C545" s="160"/>
      <c r="D545" s="160"/>
      <c r="E545" s="160"/>
      <c r="F545" s="160"/>
      <c r="G545" s="160"/>
      <c r="H545" s="160"/>
      <c r="I545" s="11"/>
      <c r="J545" s="122">
        <f t="shared" si="406"/>
        <v>637.83381120000001</v>
      </c>
      <c r="K545" s="31">
        <v>80</v>
      </c>
      <c r="L545" s="12">
        <v>2.67</v>
      </c>
      <c r="M545" s="12">
        <f t="shared" si="400"/>
        <v>213.6</v>
      </c>
      <c r="N545" s="12">
        <f t="shared" si="401"/>
        <v>85.867199999999997</v>
      </c>
      <c r="O545" s="12">
        <f t="shared" si="402"/>
        <v>299.46719999999999</v>
      </c>
      <c r="P545" s="12">
        <f t="shared" si="399"/>
        <v>173.69097599999998</v>
      </c>
      <c r="Q545" s="26">
        <v>58.37</v>
      </c>
      <c r="R545" s="12">
        <f t="shared" si="403"/>
        <v>531.52817600000003</v>
      </c>
      <c r="S545" s="12">
        <f t="shared" si="404"/>
        <v>106.30563520000001</v>
      </c>
      <c r="T545" s="12">
        <f t="shared" si="405"/>
        <v>637.83381120000001</v>
      </c>
      <c r="U545" s="4">
        <v>544</v>
      </c>
    </row>
    <row r="546" spans="1:21" outlineLevel="1" x14ac:dyDescent="0.25">
      <c r="A546" s="75" t="s">
        <v>951</v>
      </c>
      <c r="B546" s="160" t="s">
        <v>795</v>
      </c>
      <c r="C546" s="160"/>
      <c r="D546" s="160"/>
      <c r="E546" s="160"/>
      <c r="F546" s="160"/>
      <c r="G546" s="160"/>
      <c r="H546" s="160"/>
      <c r="I546" s="11"/>
      <c r="J546" s="122">
        <f t="shared" si="406"/>
        <v>555.73608480000007</v>
      </c>
      <c r="K546" s="31">
        <v>70</v>
      </c>
      <c r="L546" s="12">
        <v>2.67</v>
      </c>
      <c r="M546" s="12">
        <f t="shared" si="400"/>
        <v>186.9</v>
      </c>
      <c r="N546" s="12">
        <f t="shared" si="401"/>
        <v>75.133800000000008</v>
      </c>
      <c r="O546" s="12">
        <f t="shared" si="402"/>
        <v>262.03380000000004</v>
      </c>
      <c r="P546" s="12">
        <f t="shared" si="399"/>
        <v>151.97960400000002</v>
      </c>
      <c r="Q546" s="26">
        <v>49.1</v>
      </c>
      <c r="R546" s="12">
        <f t="shared" si="403"/>
        <v>463.11340400000006</v>
      </c>
      <c r="S546" s="12">
        <f t="shared" si="404"/>
        <v>92.622680800000012</v>
      </c>
      <c r="T546" s="12">
        <f t="shared" si="405"/>
        <v>555.73608480000007</v>
      </c>
      <c r="U546" s="4">
        <v>544</v>
      </c>
    </row>
    <row r="547" spans="1:21" outlineLevel="1" x14ac:dyDescent="0.25">
      <c r="A547" s="75" t="s">
        <v>952</v>
      </c>
      <c r="B547" s="160" t="s">
        <v>386</v>
      </c>
      <c r="C547" s="160"/>
      <c r="D547" s="160"/>
      <c r="E547" s="160"/>
      <c r="F547" s="160"/>
      <c r="G547" s="160"/>
      <c r="H547" s="160"/>
      <c r="I547" s="11"/>
      <c r="J547" s="122">
        <f t="shared" si="406"/>
        <v>514.72922159999996</v>
      </c>
      <c r="K547" s="31">
        <v>65</v>
      </c>
      <c r="L547" s="12">
        <v>2.67</v>
      </c>
      <c r="M547" s="12">
        <f t="shared" si="400"/>
        <v>173.54999999999998</v>
      </c>
      <c r="N547" s="12">
        <f t="shared" si="401"/>
        <v>69.767099999999999</v>
      </c>
      <c r="O547" s="12">
        <f t="shared" si="402"/>
        <v>243.31709999999998</v>
      </c>
      <c r="P547" s="12">
        <f t="shared" si="399"/>
        <v>141.12391799999997</v>
      </c>
      <c r="Q547" s="26">
        <v>44.5</v>
      </c>
      <c r="R547" s="12">
        <f t="shared" si="403"/>
        <v>428.94101799999999</v>
      </c>
      <c r="S547" s="12">
        <f t="shared" si="404"/>
        <v>85.788203600000003</v>
      </c>
      <c r="T547" s="12">
        <f t="shared" si="405"/>
        <v>514.72922159999996</v>
      </c>
      <c r="U547" s="4">
        <v>544</v>
      </c>
    </row>
    <row r="548" spans="1:21" ht="20.25" customHeight="1" outlineLevel="1" x14ac:dyDescent="0.25">
      <c r="A548" s="75" t="s">
        <v>953</v>
      </c>
      <c r="B548" s="160" t="s">
        <v>880</v>
      </c>
      <c r="C548" s="160"/>
      <c r="D548" s="160"/>
      <c r="E548" s="160"/>
      <c r="F548" s="160"/>
      <c r="G548" s="160"/>
      <c r="H548" s="160"/>
      <c r="I548" s="11"/>
      <c r="J548" s="122">
        <f t="shared" si="406"/>
        <v>714.50181119999991</v>
      </c>
      <c r="K548" s="31">
        <v>80</v>
      </c>
      <c r="L548" s="12">
        <v>2.67</v>
      </c>
      <c r="M548" s="12">
        <f t="shared" si="400"/>
        <v>213.6</v>
      </c>
      <c r="N548" s="12">
        <f t="shared" si="401"/>
        <v>85.867199999999997</v>
      </c>
      <c r="O548" s="12">
        <f t="shared" si="402"/>
        <v>299.46719999999999</v>
      </c>
      <c r="P548" s="12">
        <f t="shared" si="399"/>
        <v>173.69097599999998</v>
      </c>
      <c r="Q548" s="26">
        <v>122.26</v>
      </c>
      <c r="R548" s="12">
        <f t="shared" si="403"/>
        <v>595.4181759999999</v>
      </c>
      <c r="S548" s="12">
        <f t="shared" si="404"/>
        <v>119.08363519999999</v>
      </c>
      <c r="T548" s="12">
        <f t="shared" si="405"/>
        <v>714.50181119999991</v>
      </c>
      <c r="U548" s="4" t="s">
        <v>881</v>
      </c>
    </row>
    <row r="549" spans="1:21" outlineLevel="1" x14ac:dyDescent="0.25">
      <c r="A549" s="75" t="s">
        <v>954</v>
      </c>
      <c r="B549" s="160" t="s">
        <v>387</v>
      </c>
      <c r="C549" s="160"/>
      <c r="D549" s="160"/>
      <c r="E549" s="160"/>
      <c r="F549" s="160"/>
      <c r="G549" s="160"/>
      <c r="H549" s="160"/>
      <c r="I549" s="11"/>
      <c r="J549" s="122">
        <f t="shared" si="406"/>
        <v>661.0960848000002</v>
      </c>
      <c r="K549" s="31">
        <v>70</v>
      </c>
      <c r="L549" s="12">
        <v>2.67</v>
      </c>
      <c r="M549" s="12">
        <f t="shared" si="400"/>
        <v>186.9</v>
      </c>
      <c r="N549" s="12">
        <f t="shared" si="401"/>
        <v>75.133800000000008</v>
      </c>
      <c r="O549" s="12">
        <f t="shared" si="402"/>
        <v>262.03380000000004</v>
      </c>
      <c r="P549" s="12">
        <f t="shared" si="399"/>
        <v>151.97960400000002</v>
      </c>
      <c r="Q549" s="26">
        <v>136.9</v>
      </c>
      <c r="R549" s="12">
        <f t="shared" si="403"/>
        <v>550.91340400000013</v>
      </c>
      <c r="S549" s="12">
        <f t="shared" si="404"/>
        <v>110.18268080000003</v>
      </c>
      <c r="T549" s="12">
        <f t="shared" si="405"/>
        <v>661.0960848000002</v>
      </c>
      <c r="U549" s="4">
        <v>544</v>
      </c>
    </row>
    <row r="550" spans="1:21" outlineLevel="1" x14ac:dyDescent="0.25">
      <c r="A550" s="75" t="s">
        <v>955</v>
      </c>
      <c r="B550" s="160" t="s">
        <v>448</v>
      </c>
      <c r="C550" s="160"/>
      <c r="D550" s="160"/>
      <c r="E550" s="160"/>
      <c r="F550" s="160"/>
      <c r="G550" s="160"/>
      <c r="H550" s="47"/>
      <c r="I550" s="11"/>
      <c r="J550" s="122">
        <f>T550</f>
        <v>421.89149519999995</v>
      </c>
      <c r="K550" s="31">
        <v>55</v>
      </c>
      <c r="L550" s="12">
        <v>2.67</v>
      </c>
      <c r="M550" s="12">
        <f>L550*K550</f>
        <v>146.85</v>
      </c>
      <c r="N550" s="12">
        <f>M550*40.2%</f>
        <v>59.033700000000003</v>
      </c>
      <c r="O550" s="12">
        <f>N550+M550</f>
        <v>205.8837</v>
      </c>
      <c r="P550" s="12">
        <f t="shared" si="399"/>
        <v>119.41254599999999</v>
      </c>
      <c r="Q550" s="26">
        <v>26.28</v>
      </c>
      <c r="R550" s="12">
        <f>Q550+P550+O550</f>
        <v>351.57624599999997</v>
      </c>
      <c r="S550" s="12">
        <f>R550*20%</f>
        <v>70.315249199999997</v>
      </c>
      <c r="T550" s="12">
        <f>S550+R550</f>
        <v>421.89149519999995</v>
      </c>
      <c r="U550" s="4">
        <v>544</v>
      </c>
    </row>
    <row r="551" spans="1:21" outlineLevel="1" x14ac:dyDescent="0.25">
      <c r="A551" s="75" t="s">
        <v>956</v>
      </c>
      <c r="B551" s="160" t="s">
        <v>449</v>
      </c>
      <c r="C551" s="160"/>
      <c r="D551" s="160"/>
      <c r="E551" s="160"/>
      <c r="F551" s="160"/>
      <c r="G551" s="160"/>
      <c r="H551" s="47"/>
      <c r="I551" s="11"/>
      <c r="J551" s="122">
        <f>T551</f>
        <v>990.72244319999982</v>
      </c>
      <c r="K551" s="31">
        <v>130</v>
      </c>
      <c r="L551" s="12">
        <v>2.67</v>
      </c>
      <c r="M551" s="12">
        <f>L551*K551</f>
        <v>347.09999999999997</v>
      </c>
      <c r="N551" s="12">
        <f>M551*40.2%</f>
        <v>139.5342</v>
      </c>
      <c r="O551" s="12">
        <f>N551+M551</f>
        <v>486.63419999999996</v>
      </c>
      <c r="P551" s="12">
        <f t="shared" si="399"/>
        <v>282.24783599999995</v>
      </c>
      <c r="Q551" s="26">
        <v>56.72</v>
      </c>
      <c r="R551" s="12">
        <f>Q551+P551+O551</f>
        <v>825.60203599999988</v>
      </c>
      <c r="S551" s="12">
        <f>R551*20%</f>
        <v>165.12040719999999</v>
      </c>
      <c r="T551" s="12">
        <f>S551+R551</f>
        <v>990.72244319999982</v>
      </c>
      <c r="U551" s="4">
        <v>544</v>
      </c>
    </row>
    <row r="552" spans="1:21" outlineLevel="1" x14ac:dyDescent="0.25">
      <c r="A552" s="75" t="s">
        <v>957</v>
      </c>
      <c r="B552" s="160" t="s">
        <v>883</v>
      </c>
      <c r="C552" s="160"/>
      <c r="D552" s="160"/>
      <c r="E552" s="160"/>
      <c r="F552" s="160"/>
      <c r="G552" s="160"/>
      <c r="H552" s="104"/>
      <c r="I552" s="11"/>
      <c r="J552" s="122">
        <f>T552</f>
        <v>266.32117919999996</v>
      </c>
      <c r="K552" s="31">
        <v>30</v>
      </c>
      <c r="L552" s="12">
        <v>2.67</v>
      </c>
      <c r="M552" s="12">
        <f>L552*K552</f>
        <v>80.099999999999994</v>
      </c>
      <c r="N552" s="12">
        <f>M552*40.2%</f>
        <v>32.200200000000002</v>
      </c>
      <c r="O552" s="12">
        <f>N552+M552</f>
        <v>112.30019999999999</v>
      </c>
      <c r="P552" s="12">
        <f t="shared" ref="P552" si="407">O552*58%</f>
        <v>65.134115999999992</v>
      </c>
      <c r="Q552" s="26">
        <v>44.5</v>
      </c>
      <c r="R552" s="12">
        <f>Q552+P552+O552</f>
        <v>221.93431599999997</v>
      </c>
      <c r="S552" s="12">
        <f>R552*20%</f>
        <v>44.386863199999993</v>
      </c>
      <c r="T552" s="12">
        <f>S552+R552</f>
        <v>266.32117919999996</v>
      </c>
      <c r="U552" s="4">
        <v>545</v>
      </c>
    </row>
    <row r="553" spans="1:21" s="113" customFormat="1" ht="19.5" customHeight="1" outlineLevel="1" x14ac:dyDescent="0.25">
      <c r="A553" s="75" t="s">
        <v>958</v>
      </c>
      <c r="B553" s="117" t="s">
        <v>882</v>
      </c>
      <c r="C553" s="114"/>
      <c r="D553" s="114"/>
      <c r="E553" s="114"/>
      <c r="F553" s="114"/>
      <c r="G553" s="114"/>
      <c r="H553" s="114"/>
      <c r="I553" s="114"/>
      <c r="J553" s="131">
        <f>T553</f>
        <v>211.21145280000002</v>
      </c>
      <c r="K553" s="115">
        <v>20</v>
      </c>
      <c r="L553" s="115">
        <v>2.67</v>
      </c>
      <c r="M553" s="115">
        <f>L553*K553</f>
        <v>53.4</v>
      </c>
      <c r="N553" s="115">
        <f>M553*40.2%</f>
        <v>21.466799999999999</v>
      </c>
      <c r="O553" s="115">
        <f>N553+M553</f>
        <v>74.866799999999998</v>
      </c>
      <c r="P553" s="115">
        <f t="shared" si="399"/>
        <v>43.422743999999994</v>
      </c>
      <c r="Q553" s="116">
        <v>57.72</v>
      </c>
      <c r="R553" s="116">
        <f>Q553+P553+O553</f>
        <v>176.00954400000001</v>
      </c>
      <c r="S553" s="116">
        <f>R553*20%</f>
        <v>35.201908800000005</v>
      </c>
      <c r="T553" s="116">
        <f>S553+R553</f>
        <v>211.21145280000002</v>
      </c>
      <c r="U553" s="77">
        <v>262</v>
      </c>
    </row>
    <row r="554" spans="1:21" s="18" customFormat="1" ht="22.5" customHeight="1" outlineLevel="1" x14ac:dyDescent="0.25">
      <c r="A554" s="139" t="s">
        <v>959</v>
      </c>
      <c r="B554" s="163" t="s">
        <v>388</v>
      </c>
      <c r="C554" s="163"/>
      <c r="D554" s="163"/>
      <c r="E554" s="163"/>
      <c r="F554" s="163"/>
      <c r="G554" s="163"/>
      <c r="H554" s="163"/>
      <c r="I554" s="163"/>
      <c r="J554" s="163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9"/>
    </row>
    <row r="555" spans="1:21" s="18" customFormat="1" ht="15.75" customHeight="1" outlineLevel="1" x14ac:dyDescent="0.25">
      <c r="A555" s="75" t="s">
        <v>960</v>
      </c>
      <c r="B555" s="166" t="s">
        <v>80</v>
      </c>
      <c r="C555" s="166"/>
      <c r="D555" s="166"/>
      <c r="E555" s="166"/>
      <c r="F555" s="166"/>
      <c r="G555" s="166"/>
      <c r="H555" s="66"/>
      <c r="I555" s="66"/>
      <c r="J555" s="123">
        <f>T555</f>
        <v>156.83332799999999</v>
      </c>
      <c r="K555" s="32">
        <v>20</v>
      </c>
      <c r="L555" s="10">
        <v>2.95</v>
      </c>
      <c r="M555" s="10">
        <f>L555*K555</f>
        <v>59</v>
      </c>
      <c r="N555" s="10">
        <f>M555*40.2%</f>
        <v>23.718</v>
      </c>
      <c r="O555" s="10">
        <f>N555+M555</f>
        <v>82.718000000000004</v>
      </c>
      <c r="P555" s="10">
        <f>O555*58%</f>
        <v>47.976439999999997</v>
      </c>
      <c r="Q555" s="27">
        <v>0</v>
      </c>
      <c r="R555" s="10">
        <f>Q555+P555+O555</f>
        <v>130.69443999999999</v>
      </c>
      <c r="S555" s="10">
        <f>R555*20%</f>
        <v>26.138887999999998</v>
      </c>
      <c r="T555" s="10">
        <f>S555+R555</f>
        <v>156.83332799999999</v>
      </c>
      <c r="U555" s="9"/>
    </row>
    <row r="556" spans="1:21" s="22" customFormat="1" outlineLevel="1" x14ac:dyDescent="0.25">
      <c r="A556" s="75" t="s">
        <v>961</v>
      </c>
      <c r="B556" s="172" t="s">
        <v>389</v>
      </c>
      <c r="C556" s="172"/>
      <c r="D556" s="172"/>
      <c r="E556" s="172"/>
      <c r="F556" s="172"/>
      <c r="G556" s="172"/>
      <c r="H556" s="172"/>
      <c r="I556" s="20"/>
      <c r="J556" s="122">
        <f t="shared" si="406"/>
        <v>265.39145279999997</v>
      </c>
      <c r="K556" s="31">
        <v>20</v>
      </c>
      <c r="L556" s="21">
        <v>2.67</v>
      </c>
      <c r="M556" s="21">
        <f t="shared" si="400"/>
        <v>53.4</v>
      </c>
      <c r="N556" s="21">
        <f t="shared" si="401"/>
        <v>21.466799999999999</v>
      </c>
      <c r="O556" s="21">
        <f t="shared" si="402"/>
        <v>74.866799999999998</v>
      </c>
      <c r="P556" s="21">
        <f>O556*58%</f>
        <v>43.422743999999994</v>
      </c>
      <c r="Q556" s="26">
        <v>102.87</v>
      </c>
      <c r="R556" s="21">
        <f t="shared" si="403"/>
        <v>221.15954399999998</v>
      </c>
      <c r="S556" s="21">
        <f t="shared" si="404"/>
        <v>44.231908799999999</v>
      </c>
      <c r="T556" s="21">
        <f t="shared" si="405"/>
        <v>265.39145279999997</v>
      </c>
      <c r="U556" s="69"/>
    </row>
    <row r="557" spans="1:21" s="18" customFormat="1" ht="22.5" customHeight="1" outlineLevel="1" x14ac:dyDescent="0.25">
      <c r="A557" s="139" t="s">
        <v>962</v>
      </c>
      <c r="B557" s="163" t="s">
        <v>453</v>
      </c>
      <c r="C557" s="163"/>
      <c r="D557" s="163"/>
      <c r="E557" s="163"/>
      <c r="F557" s="163"/>
      <c r="G557" s="163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9"/>
    </row>
    <row r="558" spans="1:21" outlineLevel="1" x14ac:dyDescent="0.25">
      <c r="A558" s="75" t="s">
        <v>963</v>
      </c>
      <c r="B558" s="160" t="s">
        <v>568</v>
      </c>
      <c r="C558" s="160"/>
      <c r="D558" s="160"/>
      <c r="E558" s="160"/>
      <c r="F558" s="160"/>
      <c r="G558" s="160"/>
      <c r="H558" s="47"/>
      <c r="I558" s="11"/>
      <c r="J558" s="122">
        <f>T558</f>
        <v>598.3778112</v>
      </c>
      <c r="K558" s="31">
        <v>80</v>
      </c>
      <c r="L558" s="12">
        <v>2.67</v>
      </c>
      <c r="M558" s="12">
        <f>L558*K558</f>
        <v>213.6</v>
      </c>
      <c r="N558" s="12">
        <f>M558*40.2%</f>
        <v>85.867199999999997</v>
      </c>
      <c r="O558" s="12">
        <f>N558+M558</f>
        <v>299.46719999999999</v>
      </c>
      <c r="P558" s="12">
        <f>O558*58%</f>
        <v>173.69097599999998</v>
      </c>
      <c r="Q558" s="26">
        <v>25.49</v>
      </c>
      <c r="R558" s="12">
        <f>Q558+P558+O558</f>
        <v>498.64817599999998</v>
      </c>
      <c r="S558" s="12">
        <f>R558*20%</f>
        <v>99.729635200000004</v>
      </c>
      <c r="T558" s="12">
        <f>S558+R558</f>
        <v>598.3778112</v>
      </c>
      <c r="U558" s="4">
        <v>391</v>
      </c>
    </row>
    <row r="559" spans="1:21" outlineLevel="1" x14ac:dyDescent="0.25">
      <c r="A559" s="75" t="s">
        <v>964</v>
      </c>
      <c r="B559" s="160" t="s">
        <v>454</v>
      </c>
      <c r="C559" s="160"/>
      <c r="D559" s="160"/>
      <c r="E559" s="160"/>
      <c r="F559" s="160"/>
      <c r="G559" s="160"/>
      <c r="H559" s="47"/>
      <c r="I559" s="11"/>
      <c r="J559" s="122">
        <f t="shared" ref="J559:J560" si="408">T559</f>
        <v>598.3778112</v>
      </c>
      <c r="K559" s="31">
        <v>80</v>
      </c>
      <c r="L559" s="12">
        <v>2.67</v>
      </c>
      <c r="M559" s="12">
        <f>L559*K559</f>
        <v>213.6</v>
      </c>
      <c r="N559" s="12">
        <f>M559*40.2%</f>
        <v>85.867199999999997</v>
      </c>
      <c r="O559" s="12">
        <f>N559+M559</f>
        <v>299.46719999999999</v>
      </c>
      <c r="P559" s="12">
        <f t="shared" ref="P559:P560" si="409">O559*58%</f>
        <v>173.69097599999998</v>
      </c>
      <c r="Q559" s="26">
        <v>25.49</v>
      </c>
      <c r="R559" s="12">
        <f>Q559+P559+O559</f>
        <v>498.64817599999998</v>
      </c>
      <c r="S559" s="12">
        <f>R559*20%</f>
        <v>99.729635200000004</v>
      </c>
      <c r="T559" s="12">
        <f>S559+R559</f>
        <v>598.3778112</v>
      </c>
      <c r="U559" s="4">
        <v>391</v>
      </c>
    </row>
    <row r="560" spans="1:21" outlineLevel="1" x14ac:dyDescent="0.25">
      <c r="A560" s="75" t="s">
        <v>965</v>
      </c>
      <c r="B560" s="160" t="s">
        <v>569</v>
      </c>
      <c r="C560" s="160"/>
      <c r="D560" s="160"/>
      <c r="E560" s="160"/>
      <c r="F560" s="160"/>
      <c r="G560" s="160"/>
      <c r="H560" s="47"/>
      <c r="I560" s="11"/>
      <c r="J560" s="122">
        <f t="shared" si="408"/>
        <v>224.92117919999995</v>
      </c>
      <c r="K560" s="31">
        <v>30</v>
      </c>
      <c r="L560" s="12">
        <v>2.67</v>
      </c>
      <c r="M560" s="12">
        <f>L560*K560</f>
        <v>80.099999999999994</v>
      </c>
      <c r="N560" s="12">
        <f>M560*40.2%</f>
        <v>32.200200000000002</v>
      </c>
      <c r="O560" s="12">
        <f>N560+M560</f>
        <v>112.30019999999999</v>
      </c>
      <c r="P560" s="12">
        <f t="shared" si="409"/>
        <v>65.134115999999992</v>
      </c>
      <c r="Q560" s="26">
        <v>10</v>
      </c>
      <c r="R560" s="12">
        <f>Q560+P560+O560</f>
        <v>187.43431599999997</v>
      </c>
      <c r="S560" s="12">
        <f>R560*20%</f>
        <v>37.486863199999995</v>
      </c>
      <c r="T560" s="12">
        <f>S560+R560</f>
        <v>224.92117919999995</v>
      </c>
      <c r="U560" s="4"/>
    </row>
    <row r="561" spans="1:21" s="35" customFormat="1" ht="22.5" customHeight="1" x14ac:dyDescent="0.25">
      <c r="A561" s="136" t="s">
        <v>683</v>
      </c>
      <c r="B561" s="173" t="s">
        <v>391</v>
      </c>
      <c r="C561" s="173"/>
      <c r="D561" s="173"/>
      <c r="E561" s="173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02"/>
    </row>
    <row r="562" spans="1:21" ht="35.25" customHeight="1" outlineLevel="1" x14ac:dyDescent="0.25">
      <c r="A562" s="139" t="s">
        <v>966</v>
      </c>
      <c r="B562" s="166" t="s">
        <v>884</v>
      </c>
      <c r="C562" s="166"/>
      <c r="D562" s="166"/>
      <c r="E562" s="166"/>
      <c r="F562" s="166"/>
      <c r="G562" s="166"/>
      <c r="H562" s="166"/>
      <c r="I562" s="4"/>
      <c r="J562" s="123">
        <f>T562</f>
        <v>256.10631599999999</v>
      </c>
      <c r="K562" s="32">
        <v>25</v>
      </c>
      <c r="L562" s="10">
        <v>2.67</v>
      </c>
      <c r="M562" s="10">
        <f>L562*K562</f>
        <v>66.75</v>
      </c>
      <c r="N562" s="10">
        <f>M562*40.2%</f>
        <v>26.833500000000001</v>
      </c>
      <c r="O562" s="10">
        <f>N562+M562</f>
        <v>93.583500000000001</v>
      </c>
      <c r="P562" s="10">
        <f>O562*58%</f>
        <v>54.27843</v>
      </c>
      <c r="Q562" s="27">
        <v>65.56</v>
      </c>
      <c r="R562" s="10">
        <f>Q562+P562+O562</f>
        <v>213.42193</v>
      </c>
      <c r="S562" s="10">
        <f>R562*20%</f>
        <v>42.684386000000003</v>
      </c>
      <c r="T562" s="10">
        <f>S562+R562</f>
        <v>256.10631599999999</v>
      </c>
      <c r="U562" s="4">
        <v>593</v>
      </c>
    </row>
    <row r="563" spans="1:21" s="18" customFormat="1" ht="22.5" customHeight="1" outlineLevel="1" x14ac:dyDescent="0.25">
      <c r="A563" s="139" t="s">
        <v>684</v>
      </c>
      <c r="B563" s="163" t="s">
        <v>373</v>
      </c>
      <c r="C563" s="163"/>
      <c r="D563" s="163"/>
      <c r="E563" s="163"/>
      <c r="F563" s="163"/>
      <c r="G563" s="163"/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  <c r="T563" s="163"/>
      <c r="U563" s="9"/>
    </row>
    <row r="564" spans="1:21" outlineLevel="1" x14ac:dyDescent="0.25">
      <c r="A564" s="75" t="s">
        <v>967</v>
      </c>
      <c r="B564" s="160" t="s">
        <v>392</v>
      </c>
      <c r="C564" s="160"/>
      <c r="D564" s="160"/>
      <c r="E564" s="160"/>
      <c r="F564" s="160"/>
      <c r="G564" s="160"/>
      <c r="H564" s="160"/>
      <c r="I564" s="11"/>
      <c r="J564" s="122">
        <f t="shared" si="406"/>
        <v>544.19765088000008</v>
      </c>
      <c r="K564" s="31">
        <v>42</v>
      </c>
      <c r="L564" s="12">
        <v>2.67</v>
      </c>
      <c r="M564" s="12">
        <f t="shared" si="400"/>
        <v>112.14</v>
      </c>
      <c r="N564" s="12">
        <f t="shared" si="401"/>
        <v>45.080280000000002</v>
      </c>
      <c r="O564" s="12">
        <f t="shared" si="402"/>
        <v>157.22028</v>
      </c>
      <c r="P564" s="12">
        <f>O564*58%</f>
        <v>91.187762399999997</v>
      </c>
      <c r="Q564" s="26">
        <v>205.09</v>
      </c>
      <c r="R564" s="12">
        <f t="shared" si="403"/>
        <v>453.49804240000003</v>
      </c>
      <c r="S564" s="12">
        <f t="shared" si="404"/>
        <v>90.699608480000009</v>
      </c>
      <c r="T564" s="12">
        <f t="shared" si="405"/>
        <v>544.19765088000008</v>
      </c>
      <c r="U564" s="4"/>
    </row>
    <row r="565" spans="1:21" outlineLevel="1" x14ac:dyDescent="0.25">
      <c r="A565" s="75" t="s">
        <v>968</v>
      </c>
      <c r="B565" s="47" t="s">
        <v>762</v>
      </c>
      <c r="C565" s="47"/>
      <c r="D565" s="47"/>
      <c r="E565" s="47"/>
      <c r="F565" s="47"/>
      <c r="G565" s="47"/>
      <c r="H565" s="47"/>
      <c r="I565" s="11"/>
      <c r="J565" s="122">
        <f>T565</f>
        <v>659.21835839999994</v>
      </c>
      <c r="K565" s="31">
        <v>60</v>
      </c>
      <c r="L565" s="12">
        <v>2.67</v>
      </c>
      <c r="M565" s="12">
        <f>L565*K565</f>
        <v>160.19999999999999</v>
      </c>
      <c r="N565" s="12">
        <f>M565*40.2%</f>
        <v>64.400400000000005</v>
      </c>
      <c r="O565" s="12">
        <f>N565+M565</f>
        <v>224.60039999999998</v>
      </c>
      <c r="P565" s="12">
        <f t="shared" ref="P565" si="410">O565*58%</f>
        <v>130.26823199999998</v>
      </c>
      <c r="Q565" s="26">
        <v>194.48</v>
      </c>
      <c r="R565" s="12">
        <f>Q565+P565+O565</f>
        <v>549.34863199999995</v>
      </c>
      <c r="S565" s="12">
        <f>R565*20%</f>
        <v>109.86972639999999</v>
      </c>
      <c r="T565" s="12">
        <f>S565+R565</f>
        <v>659.21835839999994</v>
      </c>
      <c r="U565" s="4">
        <v>452</v>
      </c>
    </row>
    <row r="566" spans="1:21" s="18" customFormat="1" ht="22.5" customHeight="1" outlineLevel="1" x14ac:dyDescent="0.25">
      <c r="A566" s="139" t="s">
        <v>685</v>
      </c>
      <c r="B566" s="163" t="s">
        <v>388</v>
      </c>
      <c r="C566" s="163"/>
      <c r="D566" s="163"/>
      <c r="E566" s="163"/>
      <c r="F566" s="163"/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9"/>
    </row>
    <row r="567" spans="1:21" ht="15.75" customHeight="1" outlineLevel="1" x14ac:dyDescent="0.25">
      <c r="A567" s="75" t="s">
        <v>969</v>
      </c>
      <c r="B567" s="160" t="s">
        <v>393</v>
      </c>
      <c r="C567" s="160"/>
      <c r="D567" s="160"/>
      <c r="E567" s="160"/>
      <c r="F567" s="160"/>
      <c r="G567" s="160"/>
      <c r="H567" s="160"/>
      <c r="I567" s="11"/>
      <c r="J567" s="122">
        <f>T567</f>
        <v>772.14353759999995</v>
      </c>
      <c r="K567" s="31">
        <v>90</v>
      </c>
      <c r="L567" s="12">
        <v>2.67</v>
      </c>
      <c r="M567" s="12">
        <f t="shared" si="400"/>
        <v>240.29999999999998</v>
      </c>
      <c r="N567" s="12">
        <f t="shared" si="401"/>
        <v>96.6006</v>
      </c>
      <c r="O567" s="12">
        <f t="shared" si="402"/>
        <v>336.9006</v>
      </c>
      <c r="P567" s="12">
        <f>O567*58%</f>
        <v>195.40234799999999</v>
      </c>
      <c r="Q567" s="26">
        <v>111.15</v>
      </c>
      <c r="R567" s="12">
        <f t="shared" si="403"/>
        <v>643.45294799999999</v>
      </c>
      <c r="S567" s="12">
        <f t="shared" si="404"/>
        <v>128.69058960000001</v>
      </c>
      <c r="T567" s="12">
        <f t="shared" si="405"/>
        <v>772.14353759999995</v>
      </c>
      <c r="U567" s="4"/>
    </row>
    <row r="568" spans="1:21" outlineLevel="1" x14ac:dyDescent="0.25">
      <c r="A568" s="75" t="s">
        <v>970</v>
      </c>
      <c r="B568" s="160" t="s">
        <v>394</v>
      </c>
      <c r="C568" s="160"/>
      <c r="D568" s="160"/>
      <c r="E568" s="160"/>
      <c r="F568" s="160"/>
      <c r="G568" s="160"/>
      <c r="H568" s="160"/>
      <c r="I568" s="11"/>
      <c r="J568" s="122">
        <f t="shared" ref="J568:J574" si="411">T568</f>
        <v>773.1035376000001</v>
      </c>
      <c r="K568" s="31">
        <v>90</v>
      </c>
      <c r="L568" s="12">
        <v>2.67</v>
      </c>
      <c r="M568" s="12">
        <f t="shared" si="400"/>
        <v>240.29999999999998</v>
      </c>
      <c r="N568" s="12">
        <f t="shared" si="401"/>
        <v>96.6006</v>
      </c>
      <c r="O568" s="12">
        <f t="shared" si="402"/>
        <v>336.9006</v>
      </c>
      <c r="P568" s="12">
        <f t="shared" ref="P568:P574" si="412">O568*58%</f>
        <v>195.40234799999999</v>
      </c>
      <c r="Q568" s="26">
        <v>111.95</v>
      </c>
      <c r="R568" s="12">
        <f t="shared" si="403"/>
        <v>644.25294800000006</v>
      </c>
      <c r="S568" s="12">
        <f t="shared" si="404"/>
        <v>128.85058960000001</v>
      </c>
      <c r="T568" s="12">
        <f t="shared" si="405"/>
        <v>773.1035376000001</v>
      </c>
      <c r="U568" s="4"/>
    </row>
    <row r="569" spans="1:21" outlineLevel="1" x14ac:dyDescent="0.25">
      <c r="A569" s="75" t="s">
        <v>971</v>
      </c>
      <c r="B569" s="160" t="s">
        <v>395</v>
      </c>
      <c r="C569" s="160"/>
      <c r="D569" s="160"/>
      <c r="E569" s="160"/>
      <c r="F569" s="160"/>
      <c r="G569" s="160"/>
      <c r="H569" s="160"/>
      <c r="I569" s="11"/>
      <c r="J569" s="122">
        <f t="shared" si="411"/>
        <v>769.35953759999995</v>
      </c>
      <c r="K569" s="31">
        <v>90</v>
      </c>
      <c r="L569" s="12">
        <v>2.67</v>
      </c>
      <c r="M569" s="12">
        <f t="shared" si="400"/>
        <v>240.29999999999998</v>
      </c>
      <c r="N569" s="12">
        <f t="shared" si="401"/>
        <v>96.6006</v>
      </c>
      <c r="O569" s="12">
        <f t="shared" si="402"/>
        <v>336.9006</v>
      </c>
      <c r="P569" s="12">
        <f t="shared" si="412"/>
        <v>195.40234799999999</v>
      </c>
      <c r="Q569" s="26">
        <v>108.83</v>
      </c>
      <c r="R569" s="12">
        <f t="shared" si="403"/>
        <v>641.13294799999994</v>
      </c>
      <c r="S569" s="12">
        <f t="shared" si="404"/>
        <v>128.22658959999998</v>
      </c>
      <c r="T569" s="12">
        <f t="shared" si="405"/>
        <v>769.35953759999995</v>
      </c>
      <c r="U569" s="4"/>
    </row>
    <row r="570" spans="1:21" outlineLevel="1" x14ac:dyDescent="0.25">
      <c r="A570" s="75" t="s">
        <v>972</v>
      </c>
      <c r="B570" s="160" t="s">
        <v>396</v>
      </c>
      <c r="C570" s="160"/>
      <c r="D570" s="160"/>
      <c r="E570" s="160"/>
      <c r="F570" s="160"/>
      <c r="G570" s="160"/>
      <c r="H570" s="160"/>
      <c r="I570" s="11"/>
      <c r="J570" s="122">
        <f t="shared" si="411"/>
        <v>769.98353759999986</v>
      </c>
      <c r="K570" s="31">
        <v>90</v>
      </c>
      <c r="L570" s="12">
        <v>2.67</v>
      </c>
      <c r="M570" s="12">
        <f t="shared" si="400"/>
        <v>240.29999999999998</v>
      </c>
      <c r="N570" s="12">
        <f t="shared" si="401"/>
        <v>96.6006</v>
      </c>
      <c r="O570" s="12">
        <f t="shared" si="402"/>
        <v>336.9006</v>
      </c>
      <c r="P570" s="12">
        <f t="shared" si="412"/>
        <v>195.40234799999999</v>
      </c>
      <c r="Q570" s="26">
        <v>109.35</v>
      </c>
      <c r="R570" s="12">
        <f t="shared" si="403"/>
        <v>641.65294799999992</v>
      </c>
      <c r="S570" s="12">
        <f t="shared" si="404"/>
        <v>128.3305896</v>
      </c>
      <c r="T570" s="12">
        <f t="shared" si="405"/>
        <v>769.98353759999986</v>
      </c>
      <c r="U570" s="4"/>
    </row>
    <row r="571" spans="1:21" outlineLevel="1" x14ac:dyDescent="0.25">
      <c r="A571" s="75" t="s">
        <v>973</v>
      </c>
      <c r="B571" s="160" t="s">
        <v>387</v>
      </c>
      <c r="C571" s="160"/>
      <c r="D571" s="160"/>
      <c r="E571" s="160"/>
      <c r="F571" s="160"/>
      <c r="G571" s="160"/>
      <c r="H571" s="160"/>
      <c r="I571" s="11"/>
      <c r="J571" s="122">
        <f t="shared" si="411"/>
        <v>770.70353760000012</v>
      </c>
      <c r="K571" s="31">
        <v>90</v>
      </c>
      <c r="L571" s="12">
        <v>2.67</v>
      </c>
      <c r="M571" s="12">
        <f t="shared" si="400"/>
        <v>240.29999999999998</v>
      </c>
      <c r="N571" s="12">
        <f t="shared" si="401"/>
        <v>96.6006</v>
      </c>
      <c r="O571" s="12">
        <f t="shared" si="402"/>
        <v>336.9006</v>
      </c>
      <c r="P571" s="12">
        <f t="shared" si="412"/>
        <v>195.40234799999999</v>
      </c>
      <c r="Q571" s="26">
        <v>109.95</v>
      </c>
      <c r="R571" s="12">
        <f t="shared" si="403"/>
        <v>642.25294800000006</v>
      </c>
      <c r="S571" s="12">
        <f t="shared" si="404"/>
        <v>128.45058960000003</v>
      </c>
      <c r="T571" s="12">
        <f t="shared" si="405"/>
        <v>770.70353760000012</v>
      </c>
      <c r="U571" s="4"/>
    </row>
    <row r="572" spans="1:21" outlineLevel="1" x14ac:dyDescent="0.25">
      <c r="A572" s="75" t="s">
        <v>974</v>
      </c>
      <c r="B572" s="160" t="s">
        <v>397</v>
      </c>
      <c r="C572" s="160"/>
      <c r="D572" s="160"/>
      <c r="E572" s="160"/>
      <c r="F572" s="160"/>
      <c r="G572" s="160"/>
      <c r="H572" s="160"/>
      <c r="I572" s="11"/>
      <c r="J572" s="122">
        <f t="shared" si="411"/>
        <v>779.9195375999999</v>
      </c>
      <c r="K572" s="31">
        <v>90</v>
      </c>
      <c r="L572" s="12">
        <v>2.67</v>
      </c>
      <c r="M572" s="12">
        <f t="shared" si="400"/>
        <v>240.29999999999998</v>
      </c>
      <c r="N572" s="12">
        <f t="shared" si="401"/>
        <v>96.6006</v>
      </c>
      <c r="O572" s="12">
        <f t="shared" si="402"/>
        <v>336.9006</v>
      </c>
      <c r="P572" s="12">
        <f t="shared" si="412"/>
        <v>195.40234799999999</v>
      </c>
      <c r="Q572" s="26">
        <v>117.63</v>
      </c>
      <c r="R572" s="12">
        <f t="shared" si="403"/>
        <v>649.9329479999999</v>
      </c>
      <c r="S572" s="12">
        <f t="shared" si="404"/>
        <v>129.98658959999997</v>
      </c>
      <c r="T572" s="12">
        <f t="shared" si="405"/>
        <v>779.9195375999999</v>
      </c>
      <c r="U572" s="4"/>
    </row>
    <row r="573" spans="1:21" outlineLevel="1" x14ac:dyDescent="0.25">
      <c r="A573" s="75" t="s">
        <v>975</v>
      </c>
      <c r="B573" s="160" t="s">
        <v>398</v>
      </c>
      <c r="C573" s="160"/>
      <c r="D573" s="160"/>
      <c r="E573" s="160"/>
      <c r="F573" s="160"/>
      <c r="G573" s="160"/>
      <c r="H573" s="160"/>
      <c r="I573" s="11"/>
      <c r="J573" s="122">
        <f t="shared" si="411"/>
        <v>955.32353760000001</v>
      </c>
      <c r="K573" s="31">
        <v>90</v>
      </c>
      <c r="L573" s="12">
        <v>2.67</v>
      </c>
      <c r="M573" s="12">
        <f t="shared" si="400"/>
        <v>240.29999999999998</v>
      </c>
      <c r="N573" s="12">
        <f t="shared" si="401"/>
        <v>96.6006</v>
      </c>
      <c r="O573" s="12">
        <f t="shared" si="402"/>
        <v>336.9006</v>
      </c>
      <c r="P573" s="12">
        <f t="shared" si="412"/>
        <v>195.40234799999999</v>
      </c>
      <c r="Q573" s="26">
        <v>263.8</v>
      </c>
      <c r="R573" s="12">
        <f t="shared" si="403"/>
        <v>796.10294799999997</v>
      </c>
      <c r="S573" s="12">
        <f t="shared" si="404"/>
        <v>159.22058960000001</v>
      </c>
      <c r="T573" s="12">
        <f t="shared" si="405"/>
        <v>955.32353760000001</v>
      </c>
      <c r="U573" s="4"/>
    </row>
    <row r="574" spans="1:21" outlineLevel="1" x14ac:dyDescent="0.25">
      <c r="A574" s="75" t="s">
        <v>976</v>
      </c>
      <c r="B574" s="160" t="s">
        <v>761</v>
      </c>
      <c r="C574" s="160"/>
      <c r="D574" s="160"/>
      <c r="E574" s="160"/>
      <c r="F574" s="160"/>
      <c r="G574" s="160"/>
      <c r="H574" s="47"/>
      <c r="I574" s="11"/>
      <c r="J574" s="122">
        <f t="shared" si="411"/>
        <v>677.76353760000006</v>
      </c>
      <c r="K574" s="31">
        <v>90</v>
      </c>
      <c r="L574" s="12">
        <v>2.67</v>
      </c>
      <c r="M574" s="12">
        <f>L574*K574</f>
        <v>240.29999999999998</v>
      </c>
      <c r="N574" s="12">
        <f>M574*40.2%</f>
        <v>96.6006</v>
      </c>
      <c r="O574" s="12">
        <f>N574+M574</f>
        <v>336.9006</v>
      </c>
      <c r="P574" s="12">
        <f t="shared" si="412"/>
        <v>195.40234799999999</v>
      </c>
      <c r="Q574" s="26">
        <v>32.5</v>
      </c>
      <c r="R574" s="12">
        <f>Q574+P574+O574</f>
        <v>564.80294800000001</v>
      </c>
      <c r="S574" s="12">
        <f>R574*20%</f>
        <v>112.96058960000001</v>
      </c>
      <c r="T574" s="12">
        <f>S574+R574</f>
        <v>677.76353760000006</v>
      </c>
      <c r="U574" s="4"/>
    </row>
    <row r="575" spans="1:21" s="18" customFormat="1" ht="43.5" customHeight="1" outlineLevel="1" x14ac:dyDescent="0.25">
      <c r="A575" s="139" t="s">
        <v>977</v>
      </c>
      <c r="B575" s="163" t="s">
        <v>570</v>
      </c>
      <c r="C575" s="163"/>
      <c r="D575" s="163"/>
      <c r="E575" s="163"/>
      <c r="F575" s="163"/>
      <c r="G575" s="163"/>
      <c r="H575" s="163"/>
      <c r="I575" s="163"/>
      <c r="J575" s="163"/>
      <c r="K575" s="163"/>
      <c r="L575" s="163"/>
      <c r="M575" s="163"/>
      <c r="N575" s="163"/>
      <c r="O575" s="163"/>
      <c r="P575" s="163"/>
      <c r="Q575" s="163"/>
      <c r="R575" s="163"/>
      <c r="S575" s="163"/>
      <c r="T575" s="163"/>
      <c r="U575" s="9"/>
    </row>
    <row r="576" spans="1:21" outlineLevel="1" x14ac:dyDescent="0.25">
      <c r="A576" s="75" t="s">
        <v>978</v>
      </c>
      <c r="B576" s="160" t="s">
        <v>571</v>
      </c>
      <c r="C576" s="160"/>
      <c r="D576" s="160"/>
      <c r="E576" s="160"/>
      <c r="F576" s="160"/>
      <c r="G576" s="160"/>
      <c r="H576" s="160"/>
      <c r="I576" s="11"/>
      <c r="J576" s="122">
        <f>T576</f>
        <v>385.49317920000004</v>
      </c>
      <c r="K576" s="31">
        <v>30</v>
      </c>
      <c r="L576" s="12">
        <v>2.67</v>
      </c>
      <c r="M576" s="12">
        <f t="shared" si="400"/>
        <v>80.099999999999994</v>
      </c>
      <c r="N576" s="12">
        <f t="shared" si="401"/>
        <v>32.200200000000002</v>
      </c>
      <c r="O576" s="12">
        <f t="shared" si="402"/>
        <v>112.30019999999999</v>
      </c>
      <c r="P576" s="12">
        <f>O576*58%</f>
        <v>65.134115999999992</v>
      </c>
      <c r="Q576" s="26">
        <v>143.81</v>
      </c>
      <c r="R576" s="12">
        <f t="shared" si="403"/>
        <v>321.24431600000003</v>
      </c>
      <c r="S576" s="12">
        <f t="shared" si="404"/>
        <v>64.248863200000002</v>
      </c>
      <c r="T576" s="12">
        <f t="shared" si="405"/>
        <v>385.49317920000004</v>
      </c>
      <c r="U576" s="4">
        <v>286</v>
      </c>
    </row>
    <row r="577" spans="1:21" s="17" customFormat="1" outlineLevel="1" x14ac:dyDescent="0.25">
      <c r="A577" s="139" t="s">
        <v>979</v>
      </c>
      <c r="B577" s="66" t="s">
        <v>293</v>
      </c>
      <c r="C577" s="70"/>
      <c r="D577" s="70"/>
      <c r="E577" s="70"/>
      <c r="F577" s="70"/>
      <c r="G577" s="70"/>
      <c r="H577" s="70"/>
      <c r="I577" s="71"/>
      <c r="J577" s="122">
        <f t="shared" ref="J577:J578" si="413">T577</f>
        <v>0</v>
      </c>
      <c r="K577" s="72"/>
      <c r="L577" s="73"/>
      <c r="M577" s="73"/>
      <c r="N577" s="73"/>
      <c r="O577" s="73"/>
      <c r="P577" s="73"/>
      <c r="Q577" s="74"/>
      <c r="R577" s="73"/>
      <c r="S577" s="73"/>
      <c r="T577" s="73"/>
      <c r="U577" s="103"/>
    </row>
    <row r="578" spans="1:21" s="16" customFormat="1" ht="18.75" customHeight="1" outlineLevel="1" x14ac:dyDescent="0.25">
      <c r="A578" s="75" t="s">
        <v>980</v>
      </c>
      <c r="B578" s="172" t="s">
        <v>399</v>
      </c>
      <c r="C578" s="172"/>
      <c r="D578" s="172"/>
      <c r="E578" s="172"/>
      <c r="F578" s="172"/>
      <c r="G578" s="172"/>
      <c r="H578" s="172"/>
      <c r="I578" s="5"/>
      <c r="J578" s="122">
        <f t="shared" si="413"/>
        <v>393.47604239999998</v>
      </c>
      <c r="K578" s="31">
        <v>35</v>
      </c>
      <c r="L578" s="12">
        <v>2.67</v>
      </c>
      <c r="M578" s="12">
        <f t="shared" ref="M578" si="414">L578*K578</f>
        <v>93.45</v>
      </c>
      <c r="N578" s="12">
        <f t="shared" ref="N578" si="415">M578*40.2%</f>
        <v>37.566900000000004</v>
      </c>
      <c r="O578" s="12">
        <f t="shared" ref="O578" si="416">N578+M578</f>
        <v>131.01690000000002</v>
      </c>
      <c r="P578" s="12">
        <f>O578*58%</f>
        <v>75.989802000000012</v>
      </c>
      <c r="Q578" s="26">
        <v>120.89</v>
      </c>
      <c r="R578" s="12">
        <f t="shared" ref="R578" si="417">Q578+P578+O578</f>
        <v>327.896702</v>
      </c>
      <c r="S578" s="12">
        <f t="shared" ref="S578" si="418">R578*20%</f>
        <v>65.579340400000007</v>
      </c>
      <c r="T578" s="12">
        <f t="shared" ref="T578" si="419">S578+R578</f>
        <v>393.47604239999998</v>
      </c>
      <c r="U578" s="4">
        <v>147</v>
      </c>
    </row>
    <row r="579" spans="1:21" s="53" customFormat="1" ht="22.5" customHeight="1" x14ac:dyDescent="0.3">
      <c r="A579" s="148" t="s">
        <v>981</v>
      </c>
      <c r="B579" s="161" t="s">
        <v>400</v>
      </c>
      <c r="C579" s="161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54"/>
    </row>
    <row r="580" spans="1:21" outlineLevel="1" x14ac:dyDescent="0.25">
      <c r="A580" s="75" t="s">
        <v>982</v>
      </c>
      <c r="B580" s="166" t="s">
        <v>359</v>
      </c>
      <c r="C580" s="166"/>
      <c r="D580" s="166"/>
      <c r="E580" s="166"/>
      <c r="F580" s="166"/>
      <c r="G580" s="166"/>
      <c r="H580" s="166"/>
      <c r="I580" s="4"/>
      <c r="J580" s="123">
        <f>T580</f>
        <v>682.24332000000004</v>
      </c>
      <c r="K580" s="32">
        <v>50</v>
      </c>
      <c r="L580" s="10">
        <v>2.95</v>
      </c>
      <c r="M580" s="10">
        <f>L580*K580</f>
        <v>147.5</v>
      </c>
      <c r="N580" s="10">
        <f>M580*40.2%</f>
        <v>59.295000000000002</v>
      </c>
      <c r="O580" s="10">
        <f>N580+M580</f>
        <v>206.79500000000002</v>
      </c>
      <c r="P580" s="10">
        <f>O580*58%</f>
        <v>119.94110000000001</v>
      </c>
      <c r="Q580" s="27">
        <v>241.8</v>
      </c>
      <c r="R580" s="10">
        <f>Q580+P580+O580</f>
        <v>568.53610000000003</v>
      </c>
      <c r="S580" s="10">
        <f>R580*20%</f>
        <v>113.70722000000001</v>
      </c>
      <c r="T580" s="10">
        <f>S580+R580</f>
        <v>682.24332000000004</v>
      </c>
      <c r="U580" s="4"/>
    </row>
    <row r="581" spans="1:21" outlineLevel="1" x14ac:dyDescent="0.25">
      <c r="A581" s="75" t="s">
        <v>983</v>
      </c>
      <c r="B581" s="166" t="s">
        <v>395</v>
      </c>
      <c r="C581" s="166"/>
      <c r="D581" s="166"/>
      <c r="E581" s="166"/>
      <c r="F581" s="166"/>
      <c r="G581" s="166"/>
      <c r="H581" s="166"/>
      <c r="I581" s="4"/>
      <c r="J581" s="122">
        <f>T581</f>
        <v>620.62581120000004</v>
      </c>
      <c r="K581" s="31">
        <v>80</v>
      </c>
      <c r="L581" s="12">
        <v>2.67</v>
      </c>
      <c r="M581" s="12">
        <f>L581*K581</f>
        <v>213.6</v>
      </c>
      <c r="N581" s="12">
        <f>M581*40.2%</f>
        <v>85.867199999999997</v>
      </c>
      <c r="O581" s="12">
        <f>N581+M581</f>
        <v>299.46719999999999</v>
      </c>
      <c r="P581" s="12">
        <f>O581*58%</f>
        <v>173.69097599999998</v>
      </c>
      <c r="Q581" s="26">
        <v>44.03</v>
      </c>
      <c r="R581" s="12">
        <f>Q581+P581+O581</f>
        <v>517.188176</v>
      </c>
      <c r="S581" s="12">
        <f>R581*20%</f>
        <v>103.4376352</v>
      </c>
      <c r="T581" s="12">
        <f>S581+R581</f>
        <v>620.62581120000004</v>
      </c>
      <c r="U581" s="4"/>
    </row>
    <row r="582" spans="1:21" s="53" customFormat="1" ht="22.5" customHeight="1" x14ac:dyDescent="0.3">
      <c r="A582" s="148" t="s">
        <v>984</v>
      </c>
      <c r="B582" s="161" t="s">
        <v>402</v>
      </c>
      <c r="C582" s="161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54"/>
    </row>
    <row r="583" spans="1:21" ht="18.75" customHeight="1" outlineLevel="1" x14ac:dyDescent="0.25">
      <c r="A583" s="75" t="s">
        <v>985</v>
      </c>
      <c r="B583" s="166" t="s">
        <v>885</v>
      </c>
      <c r="C583" s="166"/>
      <c r="D583" s="166"/>
      <c r="E583" s="166"/>
      <c r="F583" s="166"/>
      <c r="G583" s="166"/>
      <c r="H583" s="166"/>
      <c r="I583" s="4"/>
      <c r="J583" s="123">
        <f>T583</f>
        <v>487.94235839999993</v>
      </c>
      <c r="K583" s="32">
        <v>60</v>
      </c>
      <c r="L583" s="12">
        <v>2.67</v>
      </c>
      <c r="M583" s="10">
        <f>L583*K583</f>
        <v>160.19999999999999</v>
      </c>
      <c r="N583" s="10">
        <f>M583*40.2%</f>
        <v>64.400400000000005</v>
      </c>
      <c r="O583" s="10">
        <f>N583+M583</f>
        <v>224.60039999999998</v>
      </c>
      <c r="P583" s="10">
        <f>O583*58%</f>
        <v>130.26823199999998</v>
      </c>
      <c r="Q583" s="27">
        <v>51.75</v>
      </c>
      <c r="R583" s="10">
        <f>Q583+P583+O583</f>
        <v>406.61863199999993</v>
      </c>
      <c r="S583" s="10">
        <f>R583*20%</f>
        <v>81.323726399999998</v>
      </c>
      <c r="T583" s="10">
        <f>S583+R583</f>
        <v>487.94235839999993</v>
      </c>
      <c r="U583" s="4"/>
    </row>
    <row r="584" spans="1:21" outlineLevel="1" x14ac:dyDescent="0.25">
      <c r="A584" s="75" t="s">
        <v>986</v>
      </c>
      <c r="B584" s="160" t="s">
        <v>392</v>
      </c>
      <c r="C584" s="160"/>
      <c r="D584" s="160"/>
      <c r="E584" s="160"/>
      <c r="F584" s="160"/>
      <c r="G584" s="160"/>
      <c r="H584" s="160"/>
      <c r="I584" s="11"/>
      <c r="J584" s="122">
        <f>T584</f>
        <v>434.97365087999998</v>
      </c>
      <c r="K584" s="31">
        <v>42</v>
      </c>
      <c r="L584" s="12">
        <v>2.67</v>
      </c>
      <c r="M584" s="12">
        <f>L584*K584</f>
        <v>112.14</v>
      </c>
      <c r="N584" s="12">
        <f>M584*40.2%</f>
        <v>45.080280000000002</v>
      </c>
      <c r="O584" s="12">
        <f>N584+M584</f>
        <v>157.22028</v>
      </c>
      <c r="P584" s="12">
        <f>O584*58%</f>
        <v>91.187762399999997</v>
      </c>
      <c r="Q584" s="26">
        <v>114.07</v>
      </c>
      <c r="R584" s="12">
        <f>Q584+P584+O584</f>
        <v>362.47804239999999</v>
      </c>
      <c r="S584" s="12">
        <f>R584*20%</f>
        <v>72.495608480000001</v>
      </c>
      <c r="T584" s="12">
        <f>S584+R584</f>
        <v>434.97365087999998</v>
      </c>
      <c r="U584" s="4"/>
    </row>
    <row r="585" spans="1:21" s="16" customFormat="1" ht="21" customHeight="1" x14ac:dyDescent="0.3">
      <c r="A585" s="94" t="s">
        <v>409</v>
      </c>
      <c r="B585" s="165" t="s">
        <v>410</v>
      </c>
      <c r="C585" s="165"/>
      <c r="D585" s="165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5"/>
      <c r="U585" s="5"/>
    </row>
    <row r="586" spans="1:21" ht="45" customHeight="1" x14ac:dyDescent="0.25">
      <c r="A586" s="75" t="s">
        <v>632</v>
      </c>
      <c r="B586" s="166" t="s">
        <v>411</v>
      </c>
      <c r="C586" s="166"/>
      <c r="D586" s="166"/>
      <c r="E586" s="166"/>
      <c r="F586" s="166"/>
      <c r="G586" s="166"/>
      <c r="H586" s="166"/>
      <c r="I586" s="4" t="s">
        <v>445</v>
      </c>
      <c r="J586" s="123">
        <f t="shared" si="406"/>
        <v>276.31905839999996</v>
      </c>
      <c r="K586" s="32">
        <v>35</v>
      </c>
      <c r="L586" s="10">
        <v>2.97</v>
      </c>
      <c r="M586" s="10">
        <f t="shared" si="400"/>
        <v>103.95</v>
      </c>
      <c r="N586" s="10">
        <f t="shared" si="401"/>
        <v>41.7879</v>
      </c>
      <c r="O586" s="10">
        <f t="shared" si="402"/>
        <v>145.7379</v>
      </c>
      <c r="P586" s="10">
        <f>O586*58%</f>
        <v>84.527981999999994</v>
      </c>
      <c r="Q586" s="27"/>
      <c r="R586" s="10">
        <f t="shared" si="403"/>
        <v>230.26588199999998</v>
      </c>
      <c r="S586" s="10">
        <f t="shared" si="404"/>
        <v>46.053176399999998</v>
      </c>
      <c r="T586" s="10">
        <f t="shared" si="405"/>
        <v>276.31905839999996</v>
      </c>
      <c r="U586" s="4"/>
    </row>
    <row r="587" spans="1:21" ht="46.5" customHeight="1" x14ac:dyDescent="0.25">
      <c r="A587" s="75" t="s">
        <v>633</v>
      </c>
      <c r="B587" s="166" t="s">
        <v>436</v>
      </c>
      <c r="C587" s="166"/>
      <c r="D587" s="166"/>
      <c r="E587" s="166"/>
      <c r="F587" s="166"/>
      <c r="G587" s="166"/>
      <c r="H587" s="166"/>
      <c r="I587" s="4" t="s">
        <v>445</v>
      </c>
      <c r="J587" s="123">
        <f t="shared" si="406"/>
        <v>789.483024</v>
      </c>
      <c r="K587" s="32">
        <v>100</v>
      </c>
      <c r="L587" s="10">
        <v>2.97</v>
      </c>
      <c r="M587" s="10">
        <f t="shared" si="400"/>
        <v>297</v>
      </c>
      <c r="N587" s="10">
        <f t="shared" si="401"/>
        <v>119.39400000000001</v>
      </c>
      <c r="O587" s="10">
        <f t="shared" si="402"/>
        <v>416.39400000000001</v>
      </c>
      <c r="P587" s="10">
        <f t="shared" ref="P587:P588" si="420">O587*58%</f>
        <v>241.50851999999998</v>
      </c>
      <c r="Q587" s="27"/>
      <c r="R587" s="10">
        <f t="shared" si="403"/>
        <v>657.90251999999998</v>
      </c>
      <c r="S587" s="10">
        <f t="shared" si="404"/>
        <v>131.58050399999999</v>
      </c>
      <c r="T587" s="10">
        <f t="shared" si="405"/>
        <v>789.483024</v>
      </c>
      <c r="U587" s="4"/>
    </row>
    <row r="588" spans="1:21" ht="48.75" customHeight="1" x14ac:dyDescent="0.25">
      <c r="A588" s="75" t="s">
        <v>634</v>
      </c>
      <c r="B588" s="166" t="s">
        <v>437</v>
      </c>
      <c r="C588" s="166"/>
      <c r="D588" s="166"/>
      <c r="E588" s="166"/>
      <c r="F588" s="166"/>
      <c r="G588" s="166"/>
      <c r="H588" s="166"/>
      <c r="I588" s="4" t="s">
        <v>445</v>
      </c>
      <c r="J588" s="123">
        <f t="shared" si="406"/>
        <v>789.483024</v>
      </c>
      <c r="K588" s="32">
        <v>100</v>
      </c>
      <c r="L588" s="10">
        <v>2.97</v>
      </c>
      <c r="M588" s="10">
        <f t="shared" si="400"/>
        <v>297</v>
      </c>
      <c r="N588" s="10">
        <f t="shared" si="401"/>
        <v>119.39400000000001</v>
      </c>
      <c r="O588" s="10">
        <f t="shared" si="402"/>
        <v>416.39400000000001</v>
      </c>
      <c r="P588" s="10">
        <f t="shared" si="420"/>
        <v>241.50851999999998</v>
      </c>
      <c r="Q588" s="27"/>
      <c r="R588" s="10">
        <f t="shared" si="403"/>
        <v>657.90251999999998</v>
      </c>
      <c r="S588" s="10">
        <f t="shared" si="404"/>
        <v>131.58050399999999</v>
      </c>
      <c r="T588" s="10">
        <f t="shared" si="405"/>
        <v>789.483024</v>
      </c>
      <c r="U588" s="4"/>
    </row>
    <row r="589" spans="1:21" s="18" customFormat="1" ht="80.25" customHeight="1" x14ac:dyDescent="0.35">
      <c r="A589" s="139" t="s">
        <v>635</v>
      </c>
      <c r="B589" s="174" t="s">
        <v>677</v>
      </c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4"/>
      <c r="T589" s="174"/>
      <c r="U589" s="9"/>
    </row>
    <row r="590" spans="1:21" x14ac:dyDescent="0.25">
      <c r="A590" s="75" t="s">
        <v>636</v>
      </c>
      <c r="B590" s="166" t="s">
        <v>412</v>
      </c>
      <c r="C590" s="166"/>
      <c r="D590" s="166"/>
      <c r="E590" s="166"/>
      <c r="F590" s="166"/>
      <c r="G590" s="166"/>
      <c r="H590" s="166"/>
      <c r="I590" s="4" t="s">
        <v>445</v>
      </c>
      <c r="J590" s="123">
        <f t="shared" si="406"/>
        <v>1421.0694432000003</v>
      </c>
      <c r="K590" s="32">
        <v>180</v>
      </c>
      <c r="L590" s="10">
        <v>2.97</v>
      </c>
      <c r="M590" s="10">
        <f t="shared" si="400"/>
        <v>534.6</v>
      </c>
      <c r="N590" s="10">
        <f t="shared" si="401"/>
        <v>214.90920000000003</v>
      </c>
      <c r="O590" s="10">
        <f t="shared" si="402"/>
        <v>749.50920000000008</v>
      </c>
      <c r="P590" s="10">
        <f>O590*58%</f>
        <v>434.71533600000004</v>
      </c>
      <c r="Q590" s="27"/>
      <c r="R590" s="10">
        <f t="shared" si="403"/>
        <v>1184.2245360000002</v>
      </c>
      <c r="S590" s="10">
        <f t="shared" si="404"/>
        <v>236.84490720000005</v>
      </c>
      <c r="T590" s="10">
        <f t="shared" si="405"/>
        <v>1421.0694432000003</v>
      </c>
      <c r="U590" s="4"/>
    </row>
    <row r="591" spans="1:21" x14ac:dyDescent="0.25">
      <c r="A591" s="75" t="s">
        <v>637</v>
      </c>
      <c r="B591" s="166" t="s">
        <v>402</v>
      </c>
      <c r="C591" s="166"/>
      <c r="D591" s="166"/>
      <c r="E591" s="166"/>
      <c r="F591" s="166"/>
      <c r="G591" s="166"/>
      <c r="H591" s="166"/>
      <c r="I591" s="4" t="s">
        <v>445</v>
      </c>
      <c r="J591" s="123">
        <f t="shared" si="406"/>
        <v>1026.3279312000002</v>
      </c>
      <c r="K591" s="32">
        <v>130</v>
      </c>
      <c r="L591" s="10">
        <v>2.97</v>
      </c>
      <c r="M591" s="10">
        <f t="shared" si="400"/>
        <v>386.1</v>
      </c>
      <c r="N591" s="10">
        <f t="shared" si="401"/>
        <v>155.21220000000002</v>
      </c>
      <c r="O591" s="10">
        <f t="shared" si="402"/>
        <v>541.31220000000008</v>
      </c>
      <c r="P591" s="10">
        <f t="shared" ref="P591:P601" si="421">O591*58%</f>
        <v>313.96107600000005</v>
      </c>
      <c r="Q591" s="27"/>
      <c r="R591" s="10">
        <f t="shared" si="403"/>
        <v>855.27327600000012</v>
      </c>
      <c r="S591" s="10">
        <f t="shared" si="404"/>
        <v>171.05465520000004</v>
      </c>
      <c r="T591" s="10">
        <f t="shared" si="405"/>
        <v>1026.3279312000002</v>
      </c>
      <c r="U591" s="4"/>
    </row>
    <row r="592" spans="1:21" x14ac:dyDescent="0.25">
      <c r="A592" s="75" t="s">
        <v>638</v>
      </c>
      <c r="B592" s="166" t="s">
        <v>413</v>
      </c>
      <c r="C592" s="166"/>
      <c r="D592" s="166"/>
      <c r="E592" s="166"/>
      <c r="F592" s="166"/>
      <c r="G592" s="166"/>
      <c r="H592" s="166"/>
      <c r="I592" s="4" t="s">
        <v>445</v>
      </c>
      <c r="J592" s="123">
        <f t="shared" si="406"/>
        <v>1973.7075600000001</v>
      </c>
      <c r="K592" s="32">
        <v>250</v>
      </c>
      <c r="L592" s="10">
        <v>2.97</v>
      </c>
      <c r="M592" s="10">
        <f t="shared" si="400"/>
        <v>742.5</v>
      </c>
      <c r="N592" s="10">
        <f t="shared" si="401"/>
        <v>298.48500000000001</v>
      </c>
      <c r="O592" s="10">
        <f t="shared" si="402"/>
        <v>1040.9850000000001</v>
      </c>
      <c r="P592" s="10">
        <f t="shared" si="421"/>
        <v>603.7713</v>
      </c>
      <c r="Q592" s="27"/>
      <c r="R592" s="10">
        <f t="shared" si="403"/>
        <v>1644.7563</v>
      </c>
      <c r="S592" s="10">
        <f t="shared" si="404"/>
        <v>328.95126000000005</v>
      </c>
      <c r="T592" s="10">
        <f t="shared" si="405"/>
        <v>1973.7075600000001</v>
      </c>
      <c r="U592" s="4"/>
    </row>
    <row r="593" spans="1:21" x14ac:dyDescent="0.25">
      <c r="A593" s="75" t="s">
        <v>639</v>
      </c>
      <c r="B593" s="166" t="s">
        <v>414</v>
      </c>
      <c r="C593" s="166"/>
      <c r="D593" s="166"/>
      <c r="E593" s="166"/>
      <c r="F593" s="166"/>
      <c r="G593" s="166"/>
      <c r="H593" s="166"/>
      <c r="I593" s="4" t="s">
        <v>445</v>
      </c>
      <c r="J593" s="123">
        <f t="shared" si="406"/>
        <v>1421.0694432000003</v>
      </c>
      <c r="K593" s="32">
        <v>180</v>
      </c>
      <c r="L593" s="10">
        <v>2.97</v>
      </c>
      <c r="M593" s="10">
        <f t="shared" si="400"/>
        <v>534.6</v>
      </c>
      <c r="N593" s="10">
        <f t="shared" si="401"/>
        <v>214.90920000000003</v>
      </c>
      <c r="O593" s="10">
        <f t="shared" si="402"/>
        <v>749.50920000000008</v>
      </c>
      <c r="P593" s="10">
        <f t="shared" si="421"/>
        <v>434.71533600000004</v>
      </c>
      <c r="Q593" s="27"/>
      <c r="R593" s="10">
        <f t="shared" si="403"/>
        <v>1184.2245360000002</v>
      </c>
      <c r="S593" s="10">
        <f t="shared" si="404"/>
        <v>236.84490720000005</v>
      </c>
      <c r="T593" s="10">
        <f t="shared" si="405"/>
        <v>1421.0694432000003</v>
      </c>
      <c r="U593" s="4"/>
    </row>
    <row r="594" spans="1:21" x14ac:dyDescent="0.25">
      <c r="A594" s="75" t="s">
        <v>640</v>
      </c>
      <c r="B594" s="166" t="s">
        <v>415</v>
      </c>
      <c r="C594" s="166"/>
      <c r="D594" s="166"/>
      <c r="E594" s="166"/>
      <c r="F594" s="166"/>
      <c r="G594" s="166"/>
      <c r="H594" s="166"/>
      <c r="I594" s="4" t="s">
        <v>445</v>
      </c>
      <c r="J594" s="123">
        <f t="shared" si="406"/>
        <v>1026.3279312000002</v>
      </c>
      <c r="K594" s="32">
        <v>130</v>
      </c>
      <c r="L594" s="10">
        <v>2.97</v>
      </c>
      <c r="M594" s="10">
        <f t="shared" si="400"/>
        <v>386.1</v>
      </c>
      <c r="N594" s="10">
        <f t="shared" si="401"/>
        <v>155.21220000000002</v>
      </c>
      <c r="O594" s="10">
        <f t="shared" si="402"/>
        <v>541.31220000000008</v>
      </c>
      <c r="P594" s="10">
        <f t="shared" si="421"/>
        <v>313.96107600000005</v>
      </c>
      <c r="Q594" s="27"/>
      <c r="R594" s="10">
        <f t="shared" si="403"/>
        <v>855.27327600000012</v>
      </c>
      <c r="S594" s="10">
        <f t="shared" si="404"/>
        <v>171.05465520000004</v>
      </c>
      <c r="T594" s="10">
        <f t="shared" si="405"/>
        <v>1026.3279312000002</v>
      </c>
      <c r="U594" s="4"/>
    </row>
    <row r="595" spans="1:21" x14ac:dyDescent="0.25">
      <c r="A595" s="75" t="s">
        <v>641</v>
      </c>
      <c r="B595" s="166" t="s">
        <v>416</v>
      </c>
      <c r="C595" s="166"/>
      <c r="D595" s="166"/>
      <c r="E595" s="166"/>
      <c r="F595" s="166"/>
      <c r="G595" s="166"/>
      <c r="H595" s="166"/>
      <c r="I595" s="4" t="s">
        <v>445</v>
      </c>
      <c r="J595" s="123">
        <f t="shared" si="406"/>
        <v>1277.5270752000001</v>
      </c>
      <c r="K595" s="32">
        <v>180</v>
      </c>
      <c r="L595" s="10">
        <v>2.67</v>
      </c>
      <c r="M595" s="10">
        <f t="shared" si="400"/>
        <v>480.59999999999997</v>
      </c>
      <c r="N595" s="10">
        <f t="shared" si="401"/>
        <v>193.2012</v>
      </c>
      <c r="O595" s="10">
        <f t="shared" si="402"/>
        <v>673.80119999999999</v>
      </c>
      <c r="P595" s="10">
        <f t="shared" si="421"/>
        <v>390.80469599999998</v>
      </c>
      <c r="Q595" s="27"/>
      <c r="R595" s="10">
        <f t="shared" si="403"/>
        <v>1064.605896</v>
      </c>
      <c r="S595" s="10">
        <f t="shared" si="404"/>
        <v>212.92117920000001</v>
      </c>
      <c r="T595" s="10">
        <f t="shared" si="405"/>
        <v>1277.5270752000001</v>
      </c>
      <c r="U595" s="4"/>
    </row>
    <row r="596" spans="1:21" x14ac:dyDescent="0.25">
      <c r="A596" s="75" t="s">
        <v>642</v>
      </c>
      <c r="B596" s="166" t="s">
        <v>418</v>
      </c>
      <c r="C596" s="166"/>
      <c r="D596" s="166"/>
      <c r="E596" s="166"/>
      <c r="F596" s="166"/>
      <c r="G596" s="166"/>
      <c r="H596" s="166"/>
      <c r="I596" s="4" t="s">
        <v>445</v>
      </c>
      <c r="J596" s="123">
        <f t="shared" si="406"/>
        <v>894.26895263999995</v>
      </c>
      <c r="K596" s="32">
        <v>126</v>
      </c>
      <c r="L596" s="10">
        <v>2.67</v>
      </c>
      <c r="M596" s="10">
        <f t="shared" si="400"/>
        <v>336.42</v>
      </c>
      <c r="N596" s="10">
        <f t="shared" si="401"/>
        <v>135.24084000000002</v>
      </c>
      <c r="O596" s="10">
        <f t="shared" si="402"/>
        <v>471.66084000000001</v>
      </c>
      <c r="P596" s="10">
        <f t="shared" si="421"/>
        <v>273.56328719999999</v>
      </c>
      <c r="Q596" s="27"/>
      <c r="R596" s="10">
        <f t="shared" si="403"/>
        <v>745.2241272</v>
      </c>
      <c r="S596" s="10">
        <f t="shared" si="404"/>
        <v>149.04482544000001</v>
      </c>
      <c r="T596" s="10">
        <f t="shared" si="405"/>
        <v>894.26895263999995</v>
      </c>
      <c r="U596" s="4"/>
    </row>
    <row r="597" spans="1:21" x14ac:dyDescent="0.25">
      <c r="A597" s="75" t="s">
        <v>643</v>
      </c>
      <c r="B597" s="166" t="s">
        <v>417</v>
      </c>
      <c r="C597" s="166"/>
      <c r="D597" s="166"/>
      <c r="E597" s="166"/>
      <c r="F597" s="166"/>
      <c r="G597" s="166"/>
      <c r="H597" s="166"/>
      <c r="I597" s="4" t="s">
        <v>445</v>
      </c>
      <c r="J597" s="123">
        <f t="shared" si="406"/>
        <v>354.86863199999999</v>
      </c>
      <c r="K597" s="32">
        <v>50</v>
      </c>
      <c r="L597" s="10">
        <v>2.67</v>
      </c>
      <c r="M597" s="10">
        <f t="shared" ref="M597:M617" si="422">L597*K597</f>
        <v>133.5</v>
      </c>
      <c r="N597" s="10">
        <f t="shared" ref="N597:N617" si="423">M597*40.2%</f>
        <v>53.667000000000002</v>
      </c>
      <c r="O597" s="10">
        <f t="shared" ref="O597:O617" si="424">N597+M597</f>
        <v>187.167</v>
      </c>
      <c r="P597" s="10">
        <f t="shared" si="421"/>
        <v>108.55686</v>
      </c>
      <c r="Q597" s="27"/>
      <c r="R597" s="10">
        <f t="shared" ref="R597:R617" si="425">Q597+P597+O597</f>
        <v>295.72386</v>
      </c>
      <c r="S597" s="10">
        <f t="shared" ref="S597:S617" si="426">R597*20%</f>
        <v>59.144772000000003</v>
      </c>
      <c r="T597" s="10">
        <f t="shared" ref="T597:T617" si="427">S597+R597</f>
        <v>354.86863199999999</v>
      </c>
      <c r="U597" s="4"/>
    </row>
    <row r="598" spans="1:21" x14ac:dyDescent="0.25">
      <c r="A598" s="75" t="s">
        <v>644</v>
      </c>
      <c r="B598" s="166" t="s">
        <v>419</v>
      </c>
      <c r="C598" s="166"/>
      <c r="D598" s="166"/>
      <c r="E598" s="166"/>
      <c r="F598" s="166"/>
      <c r="G598" s="166"/>
      <c r="H598" s="166"/>
      <c r="I598" s="4" t="s">
        <v>445</v>
      </c>
      <c r="J598" s="123">
        <f t="shared" si="406"/>
        <v>851.68471679999982</v>
      </c>
      <c r="K598" s="32">
        <v>120</v>
      </c>
      <c r="L598" s="10">
        <v>2.67</v>
      </c>
      <c r="M598" s="10">
        <f t="shared" si="422"/>
        <v>320.39999999999998</v>
      </c>
      <c r="N598" s="10">
        <f t="shared" si="423"/>
        <v>128.80080000000001</v>
      </c>
      <c r="O598" s="10">
        <f t="shared" si="424"/>
        <v>449.20079999999996</v>
      </c>
      <c r="P598" s="10">
        <f t="shared" si="421"/>
        <v>260.53646399999997</v>
      </c>
      <c r="Q598" s="27"/>
      <c r="R598" s="10">
        <f t="shared" si="425"/>
        <v>709.73726399999987</v>
      </c>
      <c r="S598" s="10">
        <f t="shared" si="426"/>
        <v>141.94745279999998</v>
      </c>
      <c r="T598" s="10">
        <f t="shared" si="427"/>
        <v>851.68471679999982</v>
      </c>
      <c r="U598" s="4"/>
    </row>
    <row r="599" spans="1:21" x14ac:dyDescent="0.25">
      <c r="A599" s="75" t="s">
        <v>645</v>
      </c>
      <c r="B599" s="166" t="s">
        <v>420</v>
      </c>
      <c r="C599" s="166"/>
      <c r="D599" s="166"/>
      <c r="E599" s="166"/>
      <c r="F599" s="166"/>
      <c r="G599" s="166"/>
      <c r="H599" s="166"/>
      <c r="I599" s="4" t="s">
        <v>445</v>
      </c>
      <c r="J599" s="123">
        <f t="shared" ref="J599:J617" si="428">T599</f>
        <v>894.26895263999995</v>
      </c>
      <c r="K599" s="32">
        <v>126</v>
      </c>
      <c r="L599" s="10">
        <v>2.67</v>
      </c>
      <c r="M599" s="10">
        <f t="shared" si="422"/>
        <v>336.42</v>
      </c>
      <c r="N599" s="10">
        <f t="shared" si="423"/>
        <v>135.24084000000002</v>
      </c>
      <c r="O599" s="10">
        <f t="shared" si="424"/>
        <v>471.66084000000001</v>
      </c>
      <c r="P599" s="10">
        <f t="shared" si="421"/>
        <v>273.56328719999999</v>
      </c>
      <c r="Q599" s="27"/>
      <c r="R599" s="10">
        <f t="shared" si="425"/>
        <v>745.2241272</v>
      </c>
      <c r="S599" s="10">
        <f t="shared" si="426"/>
        <v>149.04482544000001</v>
      </c>
      <c r="T599" s="10">
        <f t="shared" si="427"/>
        <v>894.26895263999995</v>
      </c>
      <c r="U599" s="4"/>
    </row>
    <row r="600" spans="1:21" ht="37.5" customHeight="1" x14ac:dyDescent="0.25">
      <c r="A600" s="75" t="s">
        <v>646</v>
      </c>
      <c r="B600" s="166" t="s">
        <v>424</v>
      </c>
      <c r="C600" s="166"/>
      <c r="D600" s="166"/>
      <c r="E600" s="166"/>
      <c r="F600" s="166"/>
      <c r="G600" s="166"/>
      <c r="H600" s="166"/>
      <c r="I600" s="4" t="s">
        <v>445</v>
      </c>
      <c r="J600" s="123">
        <f t="shared" si="428"/>
        <v>276.31905839999996</v>
      </c>
      <c r="K600" s="32">
        <v>35</v>
      </c>
      <c r="L600" s="10">
        <v>2.97</v>
      </c>
      <c r="M600" s="10">
        <f t="shared" si="422"/>
        <v>103.95</v>
      </c>
      <c r="N600" s="10">
        <f t="shared" si="423"/>
        <v>41.7879</v>
      </c>
      <c r="O600" s="10">
        <f t="shared" si="424"/>
        <v>145.7379</v>
      </c>
      <c r="P600" s="10">
        <f t="shared" si="421"/>
        <v>84.527981999999994</v>
      </c>
      <c r="Q600" s="27"/>
      <c r="R600" s="10">
        <f t="shared" si="425"/>
        <v>230.26588199999998</v>
      </c>
      <c r="S600" s="10">
        <f t="shared" si="426"/>
        <v>46.053176399999998</v>
      </c>
      <c r="T600" s="10">
        <f t="shared" si="427"/>
        <v>276.31905839999996</v>
      </c>
      <c r="U600" s="4"/>
    </row>
    <row r="601" spans="1:21" ht="66.75" customHeight="1" x14ac:dyDescent="0.25">
      <c r="A601" s="75" t="s">
        <v>647</v>
      </c>
      <c r="B601" s="166" t="s">
        <v>676</v>
      </c>
      <c r="C601" s="166"/>
      <c r="D601" s="166"/>
      <c r="E601" s="166"/>
      <c r="F601" s="166"/>
      <c r="G601" s="166"/>
      <c r="H601" s="166"/>
      <c r="I601" s="4" t="s">
        <v>445</v>
      </c>
      <c r="J601" s="123">
        <f t="shared" si="428"/>
        <v>315.79320960000007</v>
      </c>
      <c r="K601" s="32">
        <v>40</v>
      </c>
      <c r="L601" s="10">
        <v>2.97</v>
      </c>
      <c r="M601" s="10">
        <f t="shared" si="422"/>
        <v>118.80000000000001</v>
      </c>
      <c r="N601" s="10">
        <f t="shared" si="423"/>
        <v>47.757600000000011</v>
      </c>
      <c r="O601" s="10">
        <f t="shared" si="424"/>
        <v>166.55760000000004</v>
      </c>
      <c r="P601" s="10">
        <f t="shared" si="421"/>
        <v>96.603408000000016</v>
      </c>
      <c r="Q601" s="27"/>
      <c r="R601" s="10">
        <f t="shared" si="425"/>
        <v>263.16100800000004</v>
      </c>
      <c r="S601" s="10">
        <f t="shared" si="426"/>
        <v>52.632201600000009</v>
      </c>
      <c r="T601" s="10">
        <f t="shared" si="427"/>
        <v>315.79320960000007</v>
      </c>
      <c r="U601" s="4"/>
    </row>
    <row r="602" spans="1:21" s="18" customFormat="1" ht="23.25" customHeight="1" x14ac:dyDescent="0.35">
      <c r="A602" s="139" t="s">
        <v>648</v>
      </c>
      <c r="B602" s="167" t="s">
        <v>421</v>
      </c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9"/>
    </row>
    <row r="603" spans="1:21" ht="33" customHeight="1" x14ac:dyDescent="0.25">
      <c r="A603" s="75" t="s">
        <v>649</v>
      </c>
      <c r="B603" s="166" t="s">
        <v>438</v>
      </c>
      <c r="C603" s="166"/>
      <c r="D603" s="166"/>
      <c r="E603" s="166"/>
      <c r="F603" s="166"/>
      <c r="G603" s="166"/>
      <c r="H603" s="166"/>
      <c r="I603" s="4" t="s">
        <v>445</v>
      </c>
      <c r="J603" s="123">
        <f t="shared" si="428"/>
        <v>568.42777727999987</v>
      </c>
      <c r="K603" s="32">
        <v>72</v>
      </c>
      <c r="L603" s="10">
        <v>2.97</v>
      </c>
      <c r="M603" s="10">
        <f t="shared" si="422"/>
        <v>213.84</v>
      </c>
      <c r="N603" s="10">
        <f t="shared" si="423"/>
        <v>85.963680000000011</v>
      </c>
      <c r="O603" s="10">
        <f t="shared" si="424"/>
        <v>299.80367999999999</v>
      </c>
      <c r="P603" s="10">
        <f>O603*58%</f>
        <v>173.88613439999997</v>
      </c>
      <c r="Q603" s="27"/>
      <c r="R603" s="10">
        <f t="shared" si="425"/>
        <v>473.68981439999993</v>
      </c>
      <c r="S603" s="10">
        <f t="shared" si="426"/>
        <v>94.737962879999998</v>
      </c>
      <c r="T603" s="10">
        <f t="shared" si="427"/>
        <v>568.42777727999987</v>
      </c>
      <c r="U603" s="4"/>
    </row>
    <row r="604" spans="1:21" ht="48.75" customHeight="1" x14ac:dyDescent="0.25">
      <c r="A604" s="75" t="s">
        <v>650</v>
      </c>
      <c r="B604" s="166" t="s">
        <v>439</v>
      </c>
      <c r="C604" s="166"/>
      <c r="D604" s="166"/>
      <c r="E604" s="166"/>
      <c r="F604" s="166"/>
      <c r="G604" s="166"/>
      <c r="H604" s="166"/>
      <c r="I604" s="4" t="s">
        <v>445</v>
      </c>
      <c r="J604" s="123">
        <f t="shared" si="428"/>
        <v>868.4313264000001</v>
      </c>
      <c r="K604" s="32">
        <v>110</v>
      </c>
      <c r="L604" s="10">
        <v>2.97</v>
      </c>
      <c r="M604" s="10">
        <f t="shared" si="422"/>
        <v>326.70000000000005</v>
      </c>
      <c r="N604" s="10">
        <f t="shared" si="423"/>
        <v>131.33340000000004</v>
      </c>
      <c r="O604" s="10">
        <f t="shared" si="424"/>
        <v>458.03340000000009</v>
      </c>
      <c r="P604" s="10">
        <f t="shared" ref="P604:P605" si="429">O604*58%</f>
        <v>265.65937200000002</v>
      </c>
      <c r="Q604" s="27"/>
      <c r="R604" s="10">
        <f t="shared" si="425"/>
        <v>723.6927720000001</v>
      </c>
      <c r="S604" s="10">
        <f t="shared" si="426"/>
        <v>144.73855440000003</v>
      </c>
      <c r="T604" s="10">
        <f t="shared" si="427"/>
        <v>868.4313264000001</v>
      </c>
      <c r="U604" s="4"/>
    </row>
    <row r="605" spans="1:21" ht="51.75" customHeight="1" x14ac:dyDescent="0.25">
      <c r="A605" s="75" t="s">
        <v>651</v>
      </c>
      <c r="B605" s="166" t="s">
        <v>440</v>
      </c>
      <c r="C605" s="166"/>
      <c r="D605" s="166"/>
      <c r="E605" s="166"/>
      <c r="F605" s="166"/>
      <c r="G605" s="166"/>
      <c r="H605" s="166"/>
      <c r="I605" s="4" t="s">
        <v>445</v>
      </c>
      <c r="J605" s="123">
        <f t="shared" si="428"/>
        <v>1421.0694432000003</v>
      </c>
      <c r="K605" s="32">
        <v>180</v>
      </c>
      <c r="L605" s="10">
        <v>2.97</v>
      </c>
      <c r="M605" s="10">
        <f t="shared" si="422"/>
        <v>534.6</v>
      </c>
      <c r="N605" s="10">
        <f t="shared" si="423"/>
        <v>214.90920000000003</v>
      </c>
      <c r="O605" s="10">
        <f t="shared" si="424"/>
        <v>749.50920000000008</v>
      </c>
      <c r="P605" s="10">
        <f t="shared" si="429"/>
        <v>434.71533600000004</v>
      </c>
      <c r="Q605" s="27"/>
      <c r="R605" s="10">
        <f t="shared" si="425"/>
        <v>1184.2245360000002</v>
      </c>
      <c r="S605" s="10">
        <f t="shared" si="426"/>
        <v>236.84490720000005</v>
      </c>
      <c r="T605" s="10">
        <f t="shared" si="427"/>
        <v>1421.0694432000003</v>
      </c>
      <c r="U605" s="4"/>
    </row>
    <row r="606" spans="1:21" s="18" customFormat="1" ht="21" customHeight="1" x14ac:dyDescent="0.35">
      <c r="A606" s="139" t="s">
        <v>652</v>
      </c>
      <c r="B606" s="167" t="s">
        <v>422</v>
      </c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9"/>
    </row>
    <row r="607" spans="1:21" ht="31.5" customHeight="1" x14ac:dyDescent="0.25">
      <c r="A607" s="75" t="s">
        <v>653</v>
      </c>
      <c r="B607" s="166" t="s">
        <v>441</v>
      </c>
      <c r="C607" s="166"/>
      <c r="D607" s="166"/>
      <c r="E607" s="166"/>
      <c r="F607" s="166"/>
      <c r="G607" s="166"/>
      <c r="H607" s="166"/>
      <c r="I607" s="4" t="s">
        <v>445</v>
      </c>
      <c r="J607" s="123">
        <f t="shared" si="428"/>
        <v>236.84490720000002</v>
      </c>
      <c r="K607" s="32">
        <v>30</v>
      </c>
      <c r="L607" s="10">
        <v>2.97</v>
      </c>
      <c r="M607" s="10">
        <f t="shared" si="422"/>
        <v>89.100000000000009</v>
      </c>
      <c r="N607" s="10">
        <f t="shared" si="423"/>
        <v>35.818200000000004</v>
      </c>
      <c r="O607" s="10">
        <f t="shared" si="424"/>
        <v>124.91820000000001</v>
      </c>
      <c r="P607" s="10">
        <f>O607*58%</f>
        <v>72.452556000000001</v>
      </c>
      <c r="Q607" s="27"/>
      <c r="R607" s="10">
        <f t="shared" si="425"/>
        <v>197.37075600000003</v>
      </c>
      <c r="S607" s="10">
        <f t="shared" si="426"/>
        <v>39.474151200000009</v>
      </c>
      <c r="T607" s="10">
        <f t="shared" si="427"/>
        <v>236.84490720000002</v>
      </c>
      <c r="U607" s="4">
        <v>328</v>
      </c>
    </row>
    <row r="608" spans="1:21" ht="31.5" customHeight="1" x14ac:dyDescent="0.25">
      <c r="A608" s="75" t="s">
        <v>654</v>
      </c>
      <c r="B608" s="166" t="s">
        <v>423</v>
      </c>
      <c r="C608" s="166"/>
      <c r="D608" s="166"/>
      <c r="E608" s="166"/>
      <c r="F608" s="166"/>
      <c r="G608" s="166"/>
      <c r="H608" s="166"/>
      <c r="I608" s="4" t="s">
        <v>445</v>
      </c>
      <c r="J608" s="123">
        <f t="shared" si="428"/>
        <v>947.37962880000009</v>
      </c>
      <c r="K608" s="32">
        <v>120</v>
      </c>
      <c r="L608" s="10">
        <v>2.97</v>
      </c>
      <c r="M608" s="10">
        <f t="shared" si="422"/>
        <v>356.40000000000003</v>
      </c>
      <c r="N608" s="10">
        <f t="shared" si="423"/>
        <v>143.27280000000002</v>
      </c>
      <c r="O608" s="10">
        <f t="shared" si="424"/>
        <v>499.67280000000005</v>
      </c>
      <c r="P608" s="10">
        <f t="shared" ref="P608:P614" si="430">O608*58%</f>
        <v>289.81022400000001</v>
      </c>
      <c r="Q608" s="27"/>
      <c r="R608" s="10">
        <f t="shared" si="425"/>
        <v>789.48302400000011</v>
      </c>
      <c r="S608" s="10">
        <f t="shared" si="426"/>
        <v>157.89660480000003</v>
      </c>
      <c r="T608" s="10">
        <f t="shared" si="427"/>
        <v>947.37962880000009</v>
      </c>
      <c r="U608" s="4">
        <v>884</v>
      </c>
    </row>
    <row r="609" spans="1:21" ht="31.5" customHeight="1" x14ac:dyDescent="0.25">
      <c r="A609" s="75" t="s">
        <v>655</v>
      </c>
      <c r="B609" s="166" t="s">
        <v>443</v>
      </c>
      <c r="C609" s="166"/>
      <c r="D609" s="166"/>
      <c r="E609" s="166"/>
      <c r="F609" s="166"/>
      <c r="G609" s="166"/>
      <c r="H609" s="45"/>
      <c r="I609" s="4" t="s">
        <v>445</v>
      </c>
      <c r="J609" s="123">
        <f>T609</f>
        <v>1657.9143503999999</v>
      </c>
      <c r="K609" s="32">
        <v>210</v>
      </c>
      <c r="L609" s="10">
        <v>2.97</v>
      </c>
      <c r="M609" s="10">
        <f>L609*K609</f>
        <v>623.70000000000005</v>
      </c>
      <c r="N609" s="10">
        <f>M609*40.2%</f>
        <v>250.72740000000005</v>
      </c>
      <c r="O609" s="10">
        <f>N609+M609</f>
        <v>874.42740000000003</v>
      </c>
      <c r="P609" s="10">
        <f t="shared" si="430"/>
        <v>507.16789199999999</v>
      </c>
      <c r="Q609" s="27"/>
      <c r="R609" s="10">
        <f>Q609+P609+O609</f>
        <v>1381.595292</v>
      </c>
      <c r="S609" s="10">
        <f>R609*20%</f>
        <v>276.31905840000002</v>
      </c>
      <c r="T609" s="10">
        <f>S609+R609</f>
        <v>1657.9143503999999</v>
      </c>
      <c r="U609" s="4">
        <v>1762</v>
      </c>
    </row>
    <row r="610" spans="1:21" ht="31.5" customHeight="1" x14ac:dyDescent="0.25">
      <c r="A610" s="75" t="s">
        <v>656</v>
      </c>
      <c r="B610" s="166" t="s">
        <v>678</v>
      </c>
      <c r="C610" s="166"/>
      <c r="D610" s="166"/>
      <c r="E610" s="166"/>
      <c r="F610" s="166"/>
      <c r="G610" s="166"/>
      <c r="H610" s="166"/>
      <c r="I610" s="4" t="s">
        <v>445</v>
      </c>
      <c r="J610" s="123">
        <f t="shared" si="428"/>
        <v>710.53472160000013</v>
      </c>
      <c r="K610" s="32">
        <v>90</v>
      </c>
      <c r="L610" s="10">
        <v>2.97</v>
      </c>
      <c r="M610" s="10">
        <f t="shared" si="422"/>
        <v>267.3</v>
      </c>
      <c r="N610" s="10">
        <f t="shared" si="423"/>
        <v>107.45460000000001</v>
      </c>
      <c r="O610" s="10">
        <f t="shared" si="424"/>
        <v>374.75460000000004</v>
      </c>
      <c r="P610" s="10">
        <f t="shared" si="430"/>
        <v>217.35766800000002</v>
      </c>
      <c r="Q610" s="27"/>
      <c r="R610" s="10">
        <f t="shared" si="425"/>
        <v>592.11226800000009</v>
      </c>
      <c r="S610" s="10">
        <f t="shared" si="426"/>
        <v>118.42245360000003</v>
      </c>
      <c r="T610" s="10">
        <f t="shared" si="427"/>
        <v>710.53472160000013</v>
      </c>
      <c r="U610" s="4">
        <v>1326</v>
      </c>
    </row>
    <row r="611" spans="1:21" ht="34.5" customHeight="1" x14ac:dyDescent="0.25">
      <c r="A611" s="75" t="s">
        <v>657</v>
      </c>
      <c r="B611" s="166" t="s">
        <v>425</v>
      </c>
      <c r="C611" s="166"/>
      <c r="D611" s="166"/>
      <c r="E611" s="166"/>
      <c r="F611" s="166"/>
      <c r="G611" s="166"/>
      <c r="H611" s="166"/>
      <c r="I611" s="4" t="s">
        <v>445</v>
      </c>
      <c r="J611" s="123">
        <f t="shared" si="428"/>
        <v>276.31905839999996</v>
      </c>
      <c r="K611" s="32">
        <v>35</v>
      </c>
      <c r="L611" s="10">
        <v>2.97</v>
      </c>
      <c r="M611" s="10">
        <f t="shared" si="422"/>
        <v>103.95</v>
      </c>
      <c r="N611" s="10">
        <f t="shared" si="423"/>
        <v>41.7879</v>
      </c>
      <c r="O611" s="10">
        <f t="shared" si="424"/>
        <v>145.7379</v>
      </c>
      <c r="P611" s="10">
        <f t="shared" si="430"/>
        <v>84.527981999999994</v>
      </c>
      <c r="Q611" s="27"/>
      <c r="R611" s="10">
        <f t="shared" si="425"/>
        <v>230.26588199999998</v>
      </c>
      <c r="S611" s="10">
        <f t="shared" si="426"/>
        <v>46.053176399999998</v>
      </c>
      <c r="T611" s="10">
        <f t="shared" si="427"/>
        <v>276.31905839999996</v>
      </c>
      <c r="U611" s="4">
        <v>110</v>
      </c>
    </row>
    <row r="612" spans="1:21" ht="19.5" customHeight="1" x14ac:dyDescent="0.25">
      <c r="A612" s="75" t="s">
        <v>658</v>
      </c>
      <c r="B612" s="166" t="s">
        <v>444</v>
      </c>
      <c r="C612" s="166"/>
      <c r="D612" s="166"/>
      <c r="E612" s="166"/>
      <c r="F612" s="166"/>
      <c r="G612" s="166"/>
      <c r="H612" s="45"/>
      <c r="I612" s="4" t="s">
        <v>445</v>
      </c>
      <c r="J612" s="123">
        <f>T612</f>
        <v>276.31905839999996</v>
      </c>
      <c r="K612" s="32">
        <v>35</v>
      </c>
      <c r="L612" s="10">
        <v>2.97</v>
      </c>
      <c r="M612" s="10">
        <f>L612*K612</f>
        <v>103.95</v>
      </c>
      <c r="N612" s="10">
        <f>M612*40.2%</f>
        <v>41.7879</v>
      </c>
      <c r="O612" s="10">
        <f>N612+M612</f>
        <v>145.7379</v>
      </c>
      <c r="P612" s="10">
        <f t="shared" si="430"/>
        <v>84.527981999999994</v>
      </c>
      <c r="Q612" s="27"/>
      <c r="R612" s="10">
        <f>Q612+P612+O612</f>
        <v>230.26588199999998</v>
      </c>
      <c r="S612" s="10">
        <f>R612*20%</f>
        <v>46.053176399999998</v>
      </c>
      <c r="T612" s="10">
        <f>S612+R612</f>
        <v>276.31905839999996</v>
      </c>
      <c r="U612" s="4">
        <v>110</v>
      </c>
    </row>
    <row r="613" spans="1:21" ht="33" customHeight="1" x14ac:dyDescent="0.25">
      <c r="A613" s="75" t="s">
        <v>659</v>
      </c>
      <c r="B613" s="166" t="s">
        <v>426</v>
      </c>
      <c r="C613" s="166"/>
      <c r="D613" s="166"/>
      <c r="E613" s="166"/>
      <c r="F613" s="166"/>
      <c r="G613" s="166"/>
      <c r="H613" s="166"/>
      <c r="I613" s="4" t="s">
        <v>445</v>
      </c>
      <c r="J613" s="123">
        <f t="shared" si="428"/>
        <v>315.79320960000007</v>
      </c>
      <c r="K613" s="32">
        <v>40</v>
      </c>
      <c r="L613" s="10">
        <v>2.97</v>
      </c>
      <c r="M613" s="10">
        <f t="shared" si="422"/>
        <v>118.80000000000001</v>
      </c>
      <c r="N613" s="10">
        <f t="shared" si="423"/>
        <v>47.757600000000011</v>
      </c>
      <c r="O613" s="10">
        <f t="shared" si="424"/>
        <v>166.55760000000004</v>
      </c>
      <c r="P613" s="10">
        <f t="shared" si="430"/>
        <v>96.603408000000016</v>
      </c>
      <c r="Q613" s="27"/>
      <c r="R613" s="10">
        <f t="shared" si="425"/>
        <v>263.16100800000004</v>
      </c>
      <c r="S613" s="10">
        <f t="shared" si="426"/>
        <v>52.632201600000009</v>
      </c>
      <c r="T613" s="10">
        <f t="shared" si="427"/>
        <v>315.79320960000007</v>
      </c>
      <c r="U613" s="4">
        <v>330</v>
      </c>
    </row>
    <row r="614" spans="1:21" ht="33" customHeight="1" x14ac:dyDescent="0.25">
      <c r="A614" s="75" t="s">
        <v>660</v>
      </c>
      <c r="B614" s="166" t="s">
        <v>679</v>
      </c>
      <c r="C614" s="166"/>
      <c r="D614" s="166"/>
      <c r="E614" s="166"/>
      <c r="F614" s="166"/>
      <c r="G614" s="166"/>
      <c r="H614" s="166"/>
      <c r="I614" s="4" t="s">
        <v>445</v>
      </c>
      <c r="J614" s="123">
        <f t="shared" si="428"/>
        <v>315.79320960000007</v>
      </c>
      <c r="K614" s="32">
        <v>40</v>
      </c>
      <c r="L614" s="10">
        <v>2.97</v>
      </c>
      <c r="M614" s="10">
        <f t="shared" si="422"/>
        <v>118.80000000000001</v>
      </c>
      <c r="N614" s="10">
        <f t="shared" si="423"/>
        <v>47.757600000000011</v>
      </c>
      <c r="O614" s="10">
        <f t="shared" si="424"/>
        <v>166.55760000000004</v>
      </c>
      <c r="P614" s="10">
        <f t="shared" si="430"/>
        <v>96.603408000000016</v>
      </c>
      <c r="Q614" s="27"/>
      <c r="R614" s="10">
        <f t="shared" si="425"/>
        <v>263.16100800000004</v>
      </c>
      <c r="S614" s="10">
        <f t="shared" si="426"/>
        <v>52.632201600000009</v>
      </c>
      <c r="T614" s="10">
        <f t="shared" si="427"/>
        <v>315.79320960000007</v>
      </c>
      <c r="U614" s="4">
        <v>221</v>
      </c>
    </row>
    <row r="615" spans="1:21" s="58" customFormat="1" ht="46.5" customHeight="1" x14ac:dyDescent="0.35">
      <c r="A615" s="149" t="s">
        <v>661</v>
      </c>
      <c r="B615" s="167" t="s">
        <v>427</v>
      </c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99"/>
    </row>
    <row r="616" spans="1:21" ht="48" customHeight="1" x14ac:dyDescent="0.25">
      <c r="A616" s="75" t="s">
        <v>662</v>
      </c>
      <c r="B616" s="166" t="s">
        <v>442</v>
      </c>
      <c r="C616" s="166"/>
      <c r="D616" s="166"/>
      <c r="E616" s="166"/>
      <c r="F616" s="166"/>
      <c r="G616" s="166"/>
      <c r="H616" s="166"/>
      <c r="I616" s="4" t="s">
        <v>445</v>
      </c>
      <c r="J616" s="123">
        <f t="shared" si="428"/>
        <v>276.31905839999996</v>
      </c>
      <c r="K616" s="32">
        <v>35</v>
      </c>
      <c r="L616" s="10">
        <v>2.97</v>
      </c>
      <c r="M616" s="10">
        <f t="shared" si="422"/>
        <v>103.95</v>
      </c>
      <c r="N616" s="10">
        <f t="shared" si="423"/>
        <v>41.7879</v>
      </c>
      <c r="O616" s="10">
        <f t="shared" si="424"/>
        <v>145.7379</v>
      </c>
      <c r="P616" s="10">
        <f>O616*58%</f>
        <v>84.527981999999994</v>
      </c>
      <c r="Q616" s="27"/>
      <c r="R616" s="10">
        <f t="shared" si="425"/>
        <v>230.26588199999998</v>
      </c>
      <c r="S616" s="10">
        <f t="shared" si="426"/>
        <v>46.053176399999998</v>
      </c>
      <c r="T616" s="10">
        <f t="shared" si="427"/>
        <v>276.31905839999996</v>
      </c>
      <c r="U616" s="4">
        <v>221</v>
      </c>
    </row>
    <row r="617" spans="1:21" ht="33.75" customHeight="1" x14ac:dyDescent="0.25">
      <c r="A617" s="75" t="s">
        <v>663</v>
      </c>
      <c r="B617" s="166" t="s">
        <v>428</v>
      </c>
      <c r="C617" s="166"/>
      <c r="D617" s="166"/>
      <c r="E617" s="166"/>
      <c r="F617" s="166"/>
      <c r="G617" s="166"/>
      <c r="H617" s="166"/>
      <c r="I617" s="4" t="s">
        <v>445</v>
      </c>
      <c r="J617" s="123">
        <f t="shared" si="428"/>
        <v>276.31905839999996</v>
      </c>
      <c r="K617" s="32">
        <v>35</v>
      </c>
      <c r="L617" s="10">
        <v>2.97</v>
      </c>
      <c r="M617" s="10">
        <f t="shared" si="422"/>
        <v>103.95</v>
      </c>
      <c r="N617" s="10">
        <f t="shared" si="423"/>
        <v>41.7879</v>
      </c>
      <c r="O617" s="10">
        <f t="shared" si="424"/>
        <v>145.7379</v>
      </c>
      <c r="P617" s="10">
        <f>O617*58%</f>
        <v>84.527981999999994</v>
      </c>
      <c r="Q617" s="27"/>
      <c r="R617" s="10">
        <f t="shared" si="425"/>
        <v>230.26588199999998</v>
      </c>
      <c r="S617" s="10">
        <f t="shared" si="426"/>
        <v>46.053176399999998</v>
      </c>
      <c r="T617" s="10">
        <f t="shared" si="427"/>
        <v>276.31905839999996</v>
      </c>
      <c r="U617" s="4">
        <v>221</v>
      </c>
    </row>
    <row r="618" spans="1:21" s="58" customFormat="1" ht="23.25" customHeight="1" x14ac:dyDescent="0.35">
      <c r="A618" s="149" t="s">
        <v>664</v>
      </c>
      <c r="B618" s="167" t="s">
        <v>429</v>
      </c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99"/>
    </row>
    <row r="619" spans="1:21" ht="42.75" customHeight="1" x14ac:dyDescent="0.25">
      <c r="A619" s="75" t="s">
        <v>665</v>
      </c>
      <c r="B619" s="166" t="s">
        <v>447</v>
      </c>
      <c r="C619" s="166"/>
      <c r="D619" s="166"/>
      <c r="E619" s="166"/>
      <c r="F619" s="166"/>
      <c r="G619" s="166"/>
      <c r="H619" s="45"/>
      <c r="I619" s="4"/>
      <c r="J619" s="123">
        <f>T619</f>
        <v>816.6404399999999</v>
      </c>
      <c r="K619" s="32">
        <v>103</v>
      </c>
      <c r="L619" s="10">
        <v>2.5</v>
      </c>
      <c r="M619" s="10">
        <f>L619*K619</f>
        <v>257.5</v>
      </c>
      <c r="N619" s="10">
        <f>M619*40.2%</f>
        <v>103.515</v>
      </c>
      <c r="O619" s="10">
        <f>N619+M619</f>
        <v>361.01499999999999</v>
      </c>
      <c r="P619" s="10">
        <f>O619*58%</f>
        <v>209.38869999999997</v>
      </c>
      <c r="Q619" s="27">
        <v>110.13</v>
      </c>
      <c r="R619" s="10">
        <f>Q619+P619+O619</f>
        <v>680.53369999999995</v>
      </c>
      <c r="S619" s="10">
        <f>R619*20%</f>
        <v>136.10674</v>
      </c>
      <c r="T619" s="10">
        <f>S619+R619</f>
        <v>816.6404399999999</v>
      </c>
      <c r="U619" s="4"/>
    </row>
    <row r="620" spans="1:21" ht="55.5" customHeight="1" x14ac:dyDescent="0.25">
      <c r="A620" s="75" t="s">
        <v>666</v>
      </c>
      <c r="B620" s="166" t="s">
        <v>824</v>
      </c>
      <c r="C620" s="166"/>
      <c r="D620" s="166"/>
      <c r="E620" s="166"/>
      <c r="F620" s="166"/>
      <c r="G620" s="166"/>
      <c r="H620" s="45"/>
      <c r="I620" s="4"/>
      <c r="J620" s="123">
        <f>T620</f>
        <v>1255.6643999999999</v>
      </c>
      <c r="K620" s="32">
        <v>130</v>
      </c>
      <c r="L620" s="10">
        <v>2.5</v>
      </c>
      <c r="M620" s="10">
        <f>L620*K620</f>
        <v>325</v>
      </c>
      <c r="N620" s="10">
        <f>M620*40.2%</f>
        <v>130.65</v>
      </c>
      <c r="O620" s="10">
        <f>N620+M620</f>
        <v>455.65</v>
      </c>
      <c r="P620" s="10">
        <f>O620*58%</f>
        <v>264.27699999999999</v>
      </c>
      <c r="Q620" s="27">
        <v>326.45999999999998</v>
      </c>
      <c r="R620" s="10">
        <f>Q620+P620+O620</f>
        <v>1046.3869999999999</v>
      </c>
      <c r="S620" s="10">
        <f>R620*20%</f>
        <v>209.2774</v>
      </c>
      <c r="T620" s="10">
        <f>S620+R620</f>
        <v>1255.6643999999999</v>
      </c>
      <c r="U620" s="4"/>
    </row>
    <row r="621" spans="1:21" s="53" customFormat="1" ht="38.25" customHeight="1" x14ac:dyDescent="0.3">
      <c r="A621" s="148" t="s">
        <v>825</v>
      </c>
      <c r="B621" s="155" t="s">
        <v>826</v>
      </c>
      <c r="C621" s="54"/>
      <c r="D621" s="54"/>
      <c r="E621" s="54"/>
      <c r="F621" s="54"/>
      <c r="G621" s="54"/>
      <c r="H621" s="54"/>
      <c r="I621" s="54"/>
      <c r="J621" s="132"/>
      <c r="K621" s="55"/>
      <c r="L621" s="56"/>
      <c r="M621" s="56"/>
      <c r="N621" s="56"/>
      <c r="O621" s="56"/>
      <c r="P621" s="56"/>
      <c r="Q621" s="57"/>
      <c r="R621" s="56"/>
      <c r="S621" s="56"/>
      <c r="T621" s="56"/>
      <c r="U621" s="54"/>
    </row>
    <row r="622" spans="1:21" s="18" customFormat="1" x14ac:dyDescent="0.25">
      <c r="A622" s="139" t="s">
        <v>827</v>
      </c>
      <c r="B622" s="9" t="s">
        <v>828</v>
      </c>
      <c r="C622" s="9"/>
      <c r="D622" s="9"/>
      <c r="E622" s="9"/>
      <c r="F622" s="9"/>
      <c r="G622" s="9"/>
      <c r="H622" s="9"/>
      <c r="I622" s="9"/>
      <c r="J622" s="133"/>
      <c r="K622" s="105"/>
      <c r="L622" s="106"/>
      <c r="M622" s="106"/>
      <c r="N622" s="106"/>
      <c r="O622" s="106"/>
      <c r="P622" s="106"/>
      <c r="Q622" s="107"/>
      <c r="R622" s="106"/>
      <c r="S622" s="106"/>
      <c r="T622" s="106"/>
      <c r="U622" s="9"/>
    </row>
    <row r="623" spans="1:21" x14ac:dyDescent="0.25">
      <c r="A623" s="75"/>
      <c r="B623" s="4" t="s">
        <v>829</v>
      </c>
      <c r="C623" s="4"/>
      <c r="D623" s="4"/>
      <c r="E623" s="4"/>
      <c r="F623" s="4"/>
      <c r="G623" s="4"/>
      <c r="H623" s="4"/>
      <c r="I623" s="4"/>
      <c r="J623" s="123">
        <f>T623</f>
        <v>1286.564928</v>
      </c>
      <c r="K623" s="51">
        <v>200</v>
      </c>
      <c r="L623" s="52">
        <v>2.42</v>
      </c>
      <c r="M623" s="10">
        <f>L623*K623</f>
        <v>484</v>
      </c>
      <c r="N623" s="10">
        <f>M623*40.2%</f>
        <v>194.56800000000001</v>
      </c>
      <c r="O623" s="10">
        <f>N623+M623</f>
        <v>678.56799999999998</v>
      </c>
      <c r="P623" s="10">
        <f>O623*58%</f>
        <v>393.56943999999999</v>
      </c>
      <c r="Q623" s="27"/>
      <c r="R623" s="10">
        <f>Q623+P623+O623</f>
        <v>1072.13744</v>
      </c>
      <c r="S623" s="10">
        <f>R623*20%</f>
        <v>214.42748800000001</v>
      </c>
      <c r="T623" s="10">
        <f>S623+R623</f>
        <v>1286.564928</v>
      </c>
      <c r="U623" s="4"/>
    </row>
    <row r="624" spans="1:21" ht="15.75" customHeight="1" x14ac:dyDescent="0.25">
      <c r="A624" s="75"/>
      <c r="B624" s="4" t="s">
        <v>830</v>
      </c>
      <c r="C624" s="4"/>
      <c r="D624" s="4"/>
      <c r="E624" s="4"/>
      <c r="F624" s="4"/>
      <c r="G624" s="4"/>
      <c r="H624" s="4"/>
      <c r="I624" s="4"/>
      <c r="J624" s="123">
        <f t="shared" ref="J624:J629" si="431">T624</f>
        <v>1608.2061600000002</v>
      </c>
      <c r="K624" s="51">
        <v>250</v>
      </c>
      <c r="L624" s="52">
        <v>2.42</v>
      </c>
      <c r="M624" s="10">
        <f t="shared" ref="M624:M629" si="432">L624*K624</f>
        <v>605</v>
      </c>
      <c r="N624" s="10">
        <f t="shared" ref="N624:N629" si="433">M624*40.2%</f>
        <v>243.21</v>
      </c>
      <c r="O624" s="10">
        <f t="shared" ref="O624:O629" si="434">N624+M624</f>
        <v>848.21</v>
      </c>
      <c r="P624" s="10">
        <f t="shared" ref="P624:P629" si="435">O624*58%</f>
        <v>491.96179999999998</v>
      </c>
      <c r="Q624" s="27"/>
      <c r="R624" s="10">
        <f t="shared" ref="R624:R629" si="436">Q624+P624+O624</f>
        <v>1340.1718000000001</v>
      </c>
      <c r="S624" s="10">
        <f t="shared" ref="S624:S629" si="437">R624*20%</f>
        <v>268.03436000000005</v>
      </c>
      <c r="T624" s="10">
        <f t="shared" ref="T624:T629" si="438">S624+R624</f>
        <v>1608.2061600000002</v>
      </c>
      <c r="U624" s="4"/>
    </row>
    <row r="625" spans="1:21" x14ac:dyDescent="0.25">
      <c r="A625" s="75"/>
      <c r="B625" s="4" t="s">
        <v>831</v>
      </c>
      <c r="C625" s="4"/>
      <c r="D625" s="4"/>
      <c r="E625" s="4"/>
      <c r="F625" s="4"/>
      <c r="G625" s="4"/>
      <c r="H625" s="4"/>
      <c r="I625" s="4"/>
      <c r="J625" s="123">
        <f t="shared" si="431"/>
        <v>1929.8473920000001</v>
      </c>
      <c r="K625" s="51">
        <v>300</v>
      </c>
      <c r="L625" s="52">
        <v>2.42</v>
      </c>
      <c r="M625" s="10">
        <f t="shared" si="432"/>
        <v>726</v>
      </c>
      <c r="N625" s="10">
        <f t="shared" si="433"/>
        <v>291.85200000000003</v>
      </c>
      <c r="O625" s="10">
        <f t="shared" si="434"/>
        <v>1017.8520000000001</v>
      </c>
      <c r="P625" s="10">
        <f t="shared" si="435"/>
        <v>590.35415999999998</v>
      </c>
      <c r="Q625" s="27"/>
      <c r="R625" s="10">
        <f t="shared" si="436"/>
        <v>1608.2061600000002</v>
      </c>
      <c r="S625" s="10">
        <f t="shared" si="437"/>
        <v>321.64123200000006</v>
      </c>
      <c r="T625" s="10">
        <f t="shared" si="438"/>
        <v>1929.8473920000001</v>
      </c>
      <c r="U625" s="4"/>
    </row>
    <row r="626" spans="1:21" s="18" customFormat="1" x14ac:dyDescent="0.25">
      <c r="A626" s="139" t="s">
        <v>832</v>
      </c>
      <c r="B626" s="9" t="s">
        <v>833</v>
      </c>
      <c r="C626" s="9"/>
      <c r="D626" s="9"/>
      <c r="E626" s="9"/>
      <c r="F626" s="9"/>
      <c r="G626" s="9"/>
      <c r="H626" s="9"/>
      <c r="I626" s="9"/>
      <c r="J626" s="133"/>
      <c r="K626" s="105"/>
      <c r="L626" s="106"/>
      <c r="M626" s="108"/>
      <c r="N626" s="108"/>
      <c r="O626" s="108"/>
      <c r="P626" s="108"/>
      <c r="Q626" s="109"/>
      <c r="R626" s="108"/>
      <c r="S626" s="108"/>
      <c r="T626" s="108"/>
      <c r="U626" s="9"/>
    </row>
    <row r="627" spans="1:21" x14ac:dyDescent="0.25">
      <c r="A627" s="75"/>
      <c r="B627" s="4" t="s">
        <v>829</v>
      </c>
      <c r="C627" s="4"/>
      <c r="D627" s="4"/>
      <c r="E627" s="4"/>
      <c r="F627" s="4"/>
      <c r="G627" s="4"/>
      <c r="H627" s="4"/>
      <c r="I627" s="4"/>
      <c r="J627" s="123">
        <f t="shared" si="431"/>
        <v>4502.9772480000011</v>
      </c>
      <c r="K627" s="51">
        <v>700</v>
      </c>
      <c r="L627" s="52">
        <v>2.42</v>
      </c>
      <c r="M627" s="10">
        <f t="shared" si="432"/>
        <v>1694</v>
      </c>
      <c r="N627" s="10">
        <f t="shared" si="433"/>
        <v>680.98800000000006</v>
      </c>
      <c r="O627" s="10">
        <f t="shared" si="434"/>
        <v>2374.9880000000003</v>
      </c>
      <c r="P627" s="10">
        <f t="shared" si="435"/>
        <v>1377.4930400000001</v>
      </c>
      <c r="Q627" s="27"/>
      <c r="R627" s="10">
        <f t="shared" si="436"/>
        <v>3752.4810400000006</v>
      </c>
      <c r="S627" s="10">
        <f t="shared" si="437"/>
        <v>750.49620800000014</v>
      </c>
      <c r="T627" s="10">
        <f t="shared" si="438"/>
        <v>4502.9772480000011</v>
      </c>
      <c r="U627" s="4"/>
    </row>
    <row r="628" spans="1:21" x14ac:dyDescent="0.25">
      <c r="A628" s="75"/>
      <c r="B628" s="4" t="s">
        <v>830</v>
      </c>
      <c r="C628" s="4"/>
      <c r="D628" s="4"/>
      <c r="E628" s="4"/>
      <c r="F628" s="4"/>
      <c r="G628" s="4"/>
      <c r="H628" s="4"/>
      <c r="I628" s="4"/>
      <c r="J628" s="123">
        <f t="shared" si="431"/>
        <v>5146.259712</v>
      </c>
      <c r="K628" s="51">
        <v>800</v>
      </c>
      <c r="L628" s="52">
        <v>2.42</v>
      </c>
      <c r="M628" s="10">
        <f t="shared" si="432"/>
        <v>1936</v>
      </c>
      <c r="N628" s="10">
        <f t="shared" si="433"/>
        <v>778.27200000000005</v>
      </c>
      <c r="O628" s="10">
        <f t="shared" si="434"/>
        <v>2714.2719999999999</v>
      </c>
      <c r="P628" s="10">
        <f t="shared" si="435"/>
        <v>1574.2777599999999</v>
      </c>
      <c r="Q628" s="27"/>
      <c r="R628" s="10">
        <f t="shared" si="436"/>
        <v>4288.5497599999999</v>
      </c>
      <c r="S628" s="10">
        <f t="shared" si="437"/>
        <v>857.70995200000004</v>
      </c>
      <c r="T628" s="10">
        <f t="shared" si="438"/>
        <v>5146.259712</v>
      </c>
      <c r="U628" s="4"/>
    </row>
    <row r="629" spans="1:21" x14ac:dyDescent="0.25">
      <c r="A629" s="75"/>
      <c r="B629" s="4" t="s">
        <v>831</v>
      </c>
      <c r="C629" s="4"/>
      <c r="D629" s="4"/>
      <c r="E629" s="4"/>
      <c r="F629" s="4"/>
      <c r="G629" s="4"/>
      <c r="H629" s="4"/>
      <c r="I629" s="4"/>
      <c r="J629" s="123">
        <f t="shared" si="431"/>
        <v>5789.5421759999999</v>
      </c>
      <c r="K629" s="51">
        <v>900</v>
      </c>
      <c r="L629" s="52">
        <v>2.42</v>
      </c>
      <c r="M629" s="10">
        <f t="shared" si="432"/>
        <v>2178</v>
      </c>
      <c r="N629" s="10">
        <f t="shared" si="433"/>
        <v>875.55600000000004</v>
      </c>
      <c r="O629" s="10">
        <f t="shared" si="434"/>
        <v>3053.556</v>
      </c>
      <c r="P629" s="10">
        <f t="shared" si="435"/>
        <v>1771.0624799999998</v>
      </c>
      <c r="Q629" s="27"/>
      <c r="R629" s="10">
        <f t="shared" si="436"/>
        <v>4824.6184800000001</v>
      </c>
      <c r="S629" s="10">
        <f t="shared" si="437"/>
        <v>964.92369600000006</v>
      </c>
      <c r="T629" s="10">
        <f t="shared" si="438"/>
        <v>5789.5421759999999</v>
      </c>
      <c r="U629" s="4"/>
    </row>
  </sheetData>
  <mergeCells count="586">
    <mergeCell ref="B414:T414"/>
    <mergeCell ref="B344:H344"/>
    <mergeCell ref="B214:H214"/>
    <mergeCell ref="B340:H340"/>
    <mergeCell ref="B189:G189"/>
    <mergeCell ref="B196:H196"/>
    <mergeCell ref="B324:G324"/>
    <mergeCell ref="B325:G325"/>
    <mergeCell ref="B321:G321"/>
    <mergeCell ref="B322:G322"/>
    <mergeCell ref="B336:H336"/>
    <mergeCell ref="B337:H337"/>
    <mergeCell ref="B199:T199"/>
    <mergeCell ref="B313:T313"/>
    <mergeCell ref="B332:H332"/>
    <mergeCell ref="B258:G258"/>
    <mergeCell ref="B259:G259"/>
    <mergeCell ref="B266:G266"/>
    <mergeCell ref="B287:G287"/>
    <mergeCell ref="B198:G198"/>
    <mergeCell ref="B251:G251"/>
    <mergeCell ref="B236:G236"/>
    <mergeCell ref="B254:G254"/>
    <mergeCell ref="B255:T255"/>
    <mergeCell ref="B221:G221"/>
    <mergeCell ref="B224:H224"/>
    <mergeCell ref="B286:T286"/>
    <mergeCell ref="B260:G260"/>
    <mergeCell ref="B267:G267"/>
    <mergeCell ref="B233:G233"/>
    <mergeCell ref="B232:G232"/>
    <mergeCell ref="B239:G239"/>
    <mergeCell ref="B240:G240"/>
    <mergeCell ref="B242:G242"/>
    <mergeCell ref="B229:G229"/>
    <mergeCell ref="B235:G235"/>
    <mergeCell ref="B241:G241"/>
    <mergeCell ref="B222:G222"/>
    <mergeCell ref="B228:T228"/>
    <mergeCell ref="B407:H407"/>
    <mergeCell ref="B394:G394"/>
    <mergeCell ref="B380:H380"/>
    <mergeCell ref="B351:H351"/>
    <mergeCell ref="B342:T342"/>
    <mergeCell ref="B389:H389"/>
    <mergeCell ref="B406:G406"/>
    <mergeCell ref="B373:G373"/>
    <mergeCell ref="B347:H347"/>
    <mergeCell ref="B378:H378"/>
    <mergeCell ref="B379:H379"/>
    <mergeCell ref="B372:T372"/>
    <mergeCell ref="B363:H363"/>
    <mergeCell ref="B357:H357"/>
    <mergeCell ref="B353:G353"/>
    <mergeCell ref="B385:H385"/>
    <mergeCell ref="B348:H348"/>
    <mergeCell ref="B350:G350"/>
    <mergeCell ref="B346:H346"/>
    <mergeCell ref="B366:H366"/>
    <mergeCell ref="B367:H367"/>
    <mergeCell ref="B360:T360"/>
    <mergeCell ref="B352:T352"/>
    <mergeCell ref="B361:T361"/>
    <mergeCell ref="B163:G163"/>
    <mergeCell ref="B165:H165"/>
    <mergeCell ref="B176:H176"/>
    <mergeCell ref="B173:H173"/>
    <mergeCell ref="B181:G181"/>
    <mergeCell ref="B187:G187"/>
    <mergeCell ref="B170:H170"/>
    <mergeCell ref="B171:H171"/>
    <mergeCell ref="B169:T169"/>
    <mergeCell ref="B167:G167"/>
    <mergeCell ref="B175:H175"/>
    <mergeCell ref="B166:H166"/>
    <mergeCell ref="B202:G202"/>
    <mergeCell ref="B247:H247"/>
    <mergeCell ref="B180:G180"/>
    <mergeCell ref="B226:G226"/>
    <mergeCell ref="B230:G230"/>
    <mergeCell ref="B234:G234"/>
    <mergeCell ref="B237:T237"/>
    <mergeCell ref="B191:G191"/>
    <mergeCell ref="B192:H192"/>
    <mergeCell ref="B193:H193"/>
    <mergeCell ref="B186:G186"/>
    <mergeCell ref="B203:G203"/>
    <mergeCell ref="B204:G204"/>
    <mergeCell ref="B205:G205"/>
    <mergeCell ref="B213:T213"/>
    <mergeCell ref="B206:G206"/>
    <mergeCell ref="B207:H207"/>
    <mergeCell ref="B215:G215"/>
    <mergeCell ref="B238:H238"/>
    <mergeCell ref="B208:H208"/>
    <mergeCell ref="B212:G212"/>
    <mergeCell ref="B225:G225"/>
    <mergeCell ref="B217:G217"/>
    <mergeCell ref="B223:H223"/>
    <mergeCell ref="B482:H482"/>
    <mergeCell ref="B245:G245"/>
    <mergeCell ref="B249:G249"/>
    <mergeCell ref="B253:G253"/>
    <mergeCell ref="B252:T252"/>
    <mergeCell ref="B248:H248"/>
    <mergeCell ref="B297:T297"/>
    <mergeCell ref="B295:T295"/>
    <mergeCell ref="B261:G261"/>
    <mergeCell ref="B306:H306"/>
    <mergeCell ref="B269:G269"/>
    <mergeCell ref="B304:G304"/>
    <mergeCell ref="B256:G256"/>
    <mergeCell ref="B262:G262"/>
    <mergeCell ref="B257:G257"/>
    <mergeCell ref="B296:T296"/>
    <mergeCell ref="B268:G268"/>
    <mergeCell ref="B246:H246"/>
    <mergeCell ref="B263:G263"/>
    <mergeCell ref="B396:H396"/>
    <mergeCell ref="B400:H400"/>
    <mergeCell ref="B401:H401"/>
    <mergeCell ref="B264:G264"/>
    <mergeCell ref="B405:T405"/>
    <mergeCell ref="B487:G487"/>
    <mergeCell ref="B479:G479"/>
    <mergeCell ref="B486:T486"/>
    <mergeCell ref="A472:A477"/>
    <mergeCell ref="A478:A484"/>
    <mergeCell ref="B419:H419"/>
    <mergeCell ref="B179:H179"/>
    <mergeCell ref="B200:H200"/>
    <mergeCell ref="B417:H417"/>
    <mergeCell ref="B362:G362"/>
    <mergeCell ref="B370:H370"/>
    <mergeCell ref="B393:H393"/>
    <mergeCell ref="B397:H397"/>
    <mergeCell ref="B398:H398"/>
    <mergeCell ref="B392:G392"/>
    <mergeCell ref="B375:H375"/>
    <mergeCell ref="B376:H376"/>
    <mergeCell ref="B386:H386"/>
    <mergeCell ref="B377:H377"/>
    <mergeCell ref="B368:H368"/>
    <mergeCell ref="B412:H412"/>
    <mergeCell ref="B231:G231"/>
    <mergeCell ref="B298:G298"/>
    <mergeCell ref="B468:G468"/>
    <mergeCell ref="B619:G619"/>
    <mergeCell ref="B620:G620"/>
    <mergeCell ref="B618:T618"/>
    <mergeCell ref="B512:T512"/>
    <mergeCell ref="B514:T514"/>
    <mergeCell ref="B471:H471"/>
    <mergeCell ref="B609:G609"/>
    <mergeCell ref="B612:G612"/>
    <mergeCell ref="B562:H562"/>
    <mergeCell ref="B483:H483"/>
    <mergeCell ref="B485:H485"/>
    <mergeCell ref="B508:H508"/>
    <mergeCell ref="B490:H490"/>
    <mergeCell ref="B472:H472"/>
    <mergeCell ref="B474:H474"/>
    <mergeCell ref="B475:H475"/>
    <mergeCell ref="B477:H477"/>
    <mergeCell ref="B494:T494"/>
    <mergeCell ref="B473:G473"/>
    <mergeCell ref="B488:H488"/>
    <mergeCell ref="B489:H489"/>
    <mergeCell ref="B478:H478"/>
    <mergeCell ref="B480:H480"/>
    <mergeCell ref="B481:H481"/>
    <mergeCell ref="A468:A471"/>
    <mergeCell ref="B467:H467"/>
    <mergeCell ref="B461:T461"/>
    <mergeCell ref="B470:H470"/>
    <mergeCell ref="B457:T457"/>
    <mergeCell ref="B458:G458"/>
    <mergeCell ref="B466:G466"/>
    <mergeCell ref="B469:G469"/>
    <mergeCell ref="B463:H463"/>
    <mergeCell ref="B464:H464"/>
    <mergeCell ref="B462:G462"/>
    <mergeCell ref="B459:H459"/>
    <mergeCell ref="B460:H460"/>
    <mergeCell ref="A416:A419"/>
    <mergeCell ref="B465:T465"/>
    <mergeCell ref="B451:H451"/>
    <mergeCell ref="B452:H452"/>
    <mergeCell ref="B453:H453"/>
    <mergeCell ref="B454:T454"/>
    <mergeCell ref="B448:H448"/>
    <mergeCell ref="B420:T420"/>
    <mergeCell ref="B439:T439"/>
    <mergeCell ref="B423:H423"/>
    <mergeCell ref="B421:H421"/>
    <mergeCell ref="B455:G455"/>
    <mergeCell ref="B441:G441"/>
    <mergeCell ref="B446:G446"/>
    <mergeCell ref="B425:H425"/>
    <mergeCell ref="B450:H450"/>
    <mergeCell ref="B456:H456"/>
    <mergeCell ref="B445:T445"/>
    <mergeCell ref="B449:H449"/>
    <mergeCell ref="B437:G437"/>
    <mergeCell ref="B418:H418"/>
    <mergeCell ref="B444:G444"/>
    <mergeCell ref="B438:G438"/>
    <mergeCell ref="B442:H442"/>
    <mergeCell ref="B434:H434"/>
    <mergeCell ref="B426:H426"/>
    <mergeCell ref="B427:H427"/>
    <mergeCell ref="B428:H428"/>
    <mergeCell ref="B429:H429"/>
    <mergeCell ref="B430:H430"/>
    <mergeCell ref="B431:H431"/>
    <mergeCell ref="B432:H432"/>
    <mergeCell ref="B433:H433"/>
    <mergeCell ref="B374:H374"/>
    <mergeCell ref="B387:H387"/>
    <mergeCell ref="B333:H333"/>
    <mergeCell ref="B288:T288"/>
    <mergeCell ref="B364:H364"/>
    <mergeCell ref="B391:T391"/>
    <mergeCell ref="B381:H381"/>
    <mergeCell ref="B382:H382"/>
    <mergeCell ref="B383:H383"/>
    <mergeCell ref="B384:H384"/>
    <mergeCell ref="B359:H359"/>
    <mergeCell ref="B365:H365"/>
    <mergeCell ref="B345:H345"/>
    <mergeCell ref="B334:T334"/>
    <mergeCell ref="B319:G319"/>
    <mergeCell ref="B320:G320"/>
    <mergeCell ref="B390:G390"/>
    <mergeCell ref="B318:G318"/>
    <mergeCell ref="B302:H302"/>
    <mergeCell ref="B307:H307"/>
    <mergeCell ref="B440:T440"/>
    <mergeCell ref="B243:G243"/>
    <mergeCell ref="B244:G244"/>
    <mergeCell ref="B250:G250"/>
    <mergeCell ref="B424:T424"/>
    <mergeCell ref="B339:H339"/>
    <mergeCell ref="B338:H338"/>
    <mergeCell ref="B369:H369"/>
    <mergeCell ref="B265:G265"/>
    <mergeCell ref="B435:H435"/>
    <mergeCell ref="B341:H341"/>
    <mergeCell ref="B323:G323"/>
    <mergeCell ref="B329:G329"/>
    <mergeCell ref="B408:H408"/>
    <mergeCell ref="B409:H409"/>
    <mergeCell ref="B410:H410"/>
    <mergeCell ref="B411:H411"/>
    <mergeCell ref="B403:G403"/>
    <mergeCell ref="B335:G335"/>
    <mergeCell ref="B343:G343"/>
    <mergeCell ref="B388:H388"/>
    <mergeCell ref="B315:G315"/>
    <mergeCell ref="B316:G316"/>
    <mergeCell ref="B317:G317"/>
    <mergeCell ref="B77:T77"/>
    <mergeCell ref="B79:H79"/>
    <mergeCell ref="B80:H80"/>
    <mergeCell ref="B81:G81"/>
    <mergeCell ref="B76:G76"/>
    <mergeCell ref="B78:H78"/>
    <mergeCell ref="B88:H88"/>
    <mergeCell ref="B89:H89"/>
    <mergeCell ref="B83:H83"/>
    <mergeCell ref="B84:H84"/>
    <mergeCell ref="B82:T82"/>
    <mergeCell ref="B86:G86"/>
    <mergeCell ref="B87:T87"/>
    <mergeCell ref="B90:H90"/>
    <mergeCell ref="B85:H85"/>
    <mergeCell ref="B220:G220"/>
    <mergeCell ref="B142:H142"/>
    <mergeCell ref="B124:H124"/>
    <mergeCell ref="B219:G219"/>
    <mergeCell ref="B136:H136"/>
    <mergeCell ref="B137:H137"/>
    <mergeCell ref="B138:H138"/>
    <mergeCell ref="B104:H104"/>
    <mergeCell ref="B105:T105"/>
    <mergeCell ref="B216:G216"/>
    <mergeCell ref="B172:H172"/>
    <mergeCell ref="B117:H117"/>
    <mergeCell ref="B218:G218"/>
    <mergeCell ref="B129:G129"/>
    <mergeCell ref="B201:G201"/>
    <mergeCell ref="B177:H177"/>
    <mergeCell ref="B123:H123"/>
    <mergeCell ref="B195:G195"/>
    <mergeCell ref="B157:H157"/>
    <mergeCell ref="B153:H153"/>
    <mergeCell ref="B154:H154"/>
    <mergeCell ref="B74:H74"/>
    <mergeCell ref="B75:H75"/>
    <mergeCell ref="B72:T72"/>
    <mergeCell ref="B73:H73"/>
    <mergeCell ref="B68:H68"/>
    <mergeCell ref="B69:H69"/>
    <mergeCell ref="B70:H70"/>
    <mergeCell ref="B63:H63"/>
    <mergeCell ref="B71:G71"/>
    <mergeCell ref="B66:G66"/>
    <mergeCell ref="B64:H64"/>
    <mergeCell ref="B65:H65"/>
    <mergeCell ref="B67:T67"/>
    <mergeCell ref="B62:T62"/>
    <mergeCell ref="I6:J6"/>
    <mergeCell ref="A2:C2"/>
    <mergeCell ref="A3:C3"/>
    <mergeCell ref="A4:C4"/>
    <mergeCell ref="B31:G31"/>
    <mergeCell ref="B33:T33"/>
    <mergeCell ref="B37:G37"/>
    <mergeCell ref="B40:H40"/>
    <mergeCell ref="I2:J2"/>
    <mergeCell ref="I3:J3"/>
    <mergeCell ref="I4:J4"/>
    <mergeCell ref="I5:J5"/>
    <mergeCell ref="A5:C5"/>
    <mergeCell ref="A6:C6"/>
    <mergeCell ref="B25:H25"/>
    <mergeCell ref="B26:H26"/>
    <mergeCell ref="B27:T27"/>
    <mergeCell ref="B56:G56"/>
    <mergeCell ref="B57:T57"/>
    <mergeCell ref="B60:H60"/>
    <mergeCell ref="B58:H58"/>
    <mergeCell ref="B53:H53"/>
    <mergeCell ref="B54:H54"/>
    <mergeCell ref="B55:H55"/>
    <mergeCell ref="B43:T43"/>
    <mergeCell ref="B38:T38"/>
    <mergeCell ref="B32:T32"/>
    <mergeCell ref="B48:H48"/>
    <mergeCell ref="B46:G46"/>
    <mergeCell ref="B42:G42"/>
    <mergeCell ref="B34:H34"/>
    <mergeCell ref="B51:G51"/>
    <mergeCell ref="B18:H18"/>
    <mergeCell ref="B44:H44"/>
    <mergeCell ref="B45:H45"/>
    <mergeCell ref="B47:T47"/>
    <mergeCell ref="B19:H19"/>
    <mergeCell ref="B20:H20"/>
    <mergeCell ref="B101:H101"/>
    <mergeCell ref="B21:H21"/>
    <mergeCell ref="B22:T22"/>
    <mergeCell ref="B23:H23"/>
    <mergeCell ref="B24:H24"/>
    <mergeCell ref="B59:H59"/>
    <mergeCell ref="B61:G61"/>
    <mergeCell ref="B52:T52"/>
    <mergeCell ref="B28:H28"/>
    <mergeCell ref="B29:H29"/>
    <mergeCell ref="B30:H30"/>
    <mergeCell ref="B41:H41"/>
    <mergeCell ref="B35:H35"/>
    <mergeCell ref="B36:H36"/>
    <mergeCell ref="B39:H39"/>
    <mergeCell ref="B91:G91"/>
    <mergeCell ref="B49:H49"/>
    <mergeCell ref="B50:H50"/>
    <mergeCell ref="A8:J8"/>
    <mergeCell ref="A9:J9"/>
    <mergeCell ref="A10:J10"/>
    <mergeCell ref="A11:J11"/>
    <mergeCell ref="A12:J12"/>
    <mergeCell ref="A13:J13"/>
    <mergeCell ref="B15:H15"/>
    <mergeCell ref="B17:T17"/>
    <mergeCell ref="B16:T16"/>
    <mergeCell ref="B447:H447"/>
    <mergeCell ref="B174:H174"/>
    <mergeCell ref="B183:G183"/>
    <mergeCell ref="B194:H194"/>
    <mergeCell ref="B197:H197"/>
    <mergeCell ref="B161:G161"/>
    <mergeCell ref="B162:G162"/>
    <mergeCell ref="B146:H146"/>
    <mergeCell ref="B158:H158"/>
    <mergeCell ref="B151:H151"/>
    <mergeCell ref="B150:T150"/>
    <mergeCell ref="B160:H160"/>
    <mergeCell ref="B159:H159"/>
    <mergeCell ref="B155:H155"/>
    <mergeCell ref="B156:H156"/>
    <mergeCell ref="B188:G188"/>
    <mergeCell ref="B190:G190"/>
    <mergeCell ref="B185:G185"/>
    <mergeCell ref="B152:H152"/>
    <mergeCell ref="B148:G148"/>
    <mergeCell ref="B149:G149"/>
    <mergeCell ref="B436:H436"/>
    <mergeCell ref="B443:H443"/>
    <mergeCell ref="B505:H505"/>
    <mergeCell ref="B495:T495"/>
    <mergeCell ref="B314:G314"/>
    <mergeCell ref="B299:H299"/>
    <mergeCell ref="B300:H300"/>
    <mergeCell ref="B301:H301"/>
    <mergeCell ref="B303:H303"/>
    <mergeCell ref="B305:H305"/>
    <mergeCell ref="B310:H310"/>
    <mergeCell ref="B309:H309"/>
    <mergeCell ref="B330:H330"/>
    <mergeCell ref="B331:H331"/>
    <mergeCell ref="B327:G327"/>
    <mergeCell ref="B328:G328"/>
    <mergeCell ref="B326:G326"/>
    <mergeCell ref="B416:H416"/>
    <mergeCell ref="B402:H402"/>
    <mergeCell ref="B354:H354"/>
    <mergeCell ref="B355:H355"/>
    <mergeCell ref="B356:H356"/>
    <mergeCell ref="B395:T395"/>
    <mergeCell ref="B399:T399"/>
    <mergeCell ref="B413:T413"/>
    <mergeCell ref="B349:T349"/>
    <mergeCell ref="B500:H500"/>
    <mergeCell ref="B501:H501"/>
    <mergeCell ref="B502:H502"/>
    <mergeCell ref="B503:H503"/>
    <mergeCell ref="B496:H496"/>
    <mergeCell ref="B497:H497"/>
    <mergeCell ref="B498:H498"/>
    <mergeCell ref="B499:H499"/>
    <mergeCell ref="B504:H504"/>
    <mergeCell ref="B510:T510"/>
    <mergeCell ref="B513:H513"/>
    <mergeCell ref="B515:H515"/>
    <mergeCell ref="B516:H516"/>
    <mergeCell ref="B517:H517"/>
    <mergeCell ref="B518:H518"/>
    <mergeCell ref="B519:H519"/>
    <mergeCell ref="B520:H520"/>
    <mergeCell ref="B506:H506"/>
    <mergeCell ref="B507:H507"/>
    <mergeCell ref="B509:H509"/>
    <mergeCell ref="B617:H617"/>
    <mergeCell ref="B615:T615"/>
    <mergeCell ref="B545:H545"/>
    <mergeCell ref="B563:T563"/>
    <mergeCell ref="B560:G560"/>
    <mergeCell ref="B546:H546"/>
    <mergeCell ref="B547:H547"/>
    <mergeCell ref="B548:H548"/>
    <mergeCell ref="B549:H549"/>
    <mergeCell ref="B557:T557"/>
    <mergeCell ref="B558:G558"/>
    <mergeCell ref="B559:G559"/>
    <mergeCell ref="B555:G555"/>
    <mergeCell ref="B556:H556"/>
    <mergeCell ref="B554:T554"/>
    <mergeCell ref="B600:H600"/>
    <mergeCell ref="B611:H611"/>
    <mergeCell ref="B606:T606"/>
    <mergeCell ref="B613:H613"/>
    <mergeCell ref="B614:H614"/>
    <mergeCell ref="B607:H607"/>
    <mergeCell ref="B608:H608"/>
    <mergeCell ref="B610:H610"/>
    <mergeCell ref="B616:H616"/>
    <mergeCell ref="B604:H604"/>
    <mergeCell ref="B605:H605"/>
    <mergeCell ref="B602:T602"/>
    <mergeCell ref="B550:G550"/>
    <mergeCell ref="B551:G551"/>
    <mergeCell ref="B599:H599"/>
    <mergeCell ref="B589:T589"/>
    <mergeCell ref="B597:H597"/>
    <mergeCell ref="B591:H591"/>
    <mergeCell ref="B592:H592"/>
    <mergeCell ref="B593:H593"/>
    <mergeCell ref="B594:H594"/>
    <mergeCell ref="B579:T579"/>
    <mergeCell ref="B598:H598"/>
    <mergeCell ref="B584:H584"/>
    <mergeCell ref="B586:H586"/>
    <mergeCell ref="B587:H587"/>
    <mergeCell ref="B585:T585"/>
    <mergeCell ref="B588:H588"/>
    <mergeCell ref="B590:H590"/>
    <mergeCell ref="B595:H595"/>
    <mergeCell ref="B596:H596"/>
    <mergeCell ref="B601:H601"/>
    <mergeCell ref="B603:H603"/>
    <mergeCell ref="B484:G484"/>
    <mergeCell ref="B574:G574"/>
    <mergeCell ref="B583:H583"/>
    <mergeCell ref="B573:H573"/>
    <mergeCell ref="B576:H576"/>
    <mergeCell ref="B580:H580"/>
    <mergeCell ref="B581:H581"/>
    <mergeCell ref="B575:T575"/>
    <mergeCell ref="B569:H569"/>
    <mergeCell ref="B570:H570"/>
    <mergeCell ref="B571:H571"/>
    <mergeCell ref="B572:H572"/>
    <mergeCell ref="B564:H564"/>
    <mergeCell ref="B578:H578"/>
    <mergeCell ref="B567:H567"/>
    <mergeCell ref="B568:H568"/>
    <mergeCell ref="B566:T566"/>
    <mergeCell ref="B561:T561"/>
    <mergeCell ref="B542:H542"/>
    <mergeCell ref="B543:H543"/>
    <mergeCell ref="B552:G552"/>
    <mergeCell ref="B544:H544"/>
    <mergeCell ref="B491:H491"/>
    <mergeCell ref="B492:H492"/>
    <mergeCell ref="B131:T131"/>
    <mergeCell ref="B93:H93"/>
    <mergeCell ref="B94:H94"/>
    <mergeCell ref="B95:H95"/>
    <mergeCell ref="B127:H127"/>
    <mergeCell ref="B126:G126"/>
    <mergeCell ref="B106:H106"/>
    <mergeCell ref="B100:H100"/>
    <mergeCell ref="B128:H128"/>
    <mergeCell ref="B121:H121"/>
    <mergeCell ref="B120:T120"/>
    <mergeCell ref="B122:G122"/>
    <mergeCell ref="B102:G102"/>
    <mergeCell ref="B107:H107"/>
    <mergeCell ref="B108:H108"/>
    <mergeCell ref="B103:G103"/>
    <mergeCell ref="B118:H118"/>
    <mergeCell ref="B109:H109"/>
    <mergeCell ref="B119:H119"/>
    <mergeCell ref="B98:G98"/>
    <mergeCell ref="B99:G99"/>
    <mergeCell ref="B96:H96"/>
    <mergeCell ref="B97:G97"/>
    <mergeCell ref="B92:T92"/>
    <mergeCell ref="B168:T168"/>
    <mergeCell ref="B164:T164"/>
    <mergeCell ref="B110:H110"/>
    <mergeCell ref="B113:H113"/>
    <mergeCell ref="B115:H115"/>
    <mergeCell ref="B178:T178"/>
    <mergeCell ref="B182:G182"/>
    <mergeCell ref="B184:G184"/>
    <mergeCell ref="B139:H139"/>
    <mergeCell ref="B132:T132"/>
    <mergeCell ref="B130:H130"/>
    <mergeCell ref="B140:T140"/>
    <mergeCell ref="B141:H141"/>
    <mergeCell ref="B116:H116"/>
    <mergeCell ref="B114:T114"/>
    <mergeCell ref="B147:G147"/>
    <mergeCell ref="B125:G125"/>
    <mergeCell ref="B134:H134"/>
    <mergeCell ref="B135:H135"/>
    <mergeCell ref="B133:H133"/>
    <mergeCell ref="B143:H143"/>
    <mergeCell ref="B144:H144"/>
    <mergeCell ref="B145:H145"/>
    <mergeCell ref="B541:H541"/>
    <mergeCell ref="B582:T582"/>
    <mergeCell ref="B493:G493"/>
    <mergeCell ref="B531:H531"/>
    <mergeCell ref="B526:T526"/>
    <mergeCell ref="B532:H532"/>
    <mergeCell ref="B533:H533"/>
    <mergeCell ref="B534:H534"/>
    <mergeCell ref="B535:H535"/>
    <mergeCell ref="B536:H536"/>
    <mergeCell ref="B537:H537"/>
    <mergeCell ref="B540:H540"/>
    <mergeCell ref="B525:H525"/>
    <mergeCell ref="B527:H527"/>
    <mergeCell ref="B528:H528"/>
    <mergeCell ref="B529:H529"/>
    <mergeCell ref="B521:H521"/>
    <mergeCell ref="B522:H522"/>
    <mergeCell ref="B523:H523"/>
    <mergeCell ref="B524:H524"/>
    <mergeCell ref="B530:H530"/>
    <mergeCell ref="B539:H539"/>
    <mergeCell ref="B538:H538"/>
    <mergeCell ref="B511:H51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1" manualBreakCount="1">
    <brk id="1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2016-02-15T05:11:16Z</dcterms:modified>
</cp:coreProperties>
</file>